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<sst xmlns="http://schemas.openxmlformats.org/spreadsheetml/2006/main" count="850" uniqueCount="408">
  <si>
    <t>S60E</t>
  </si>
  <si>
    <t>S33E</t>
  </si>
  <si>
    <t>S44E</t>
  </si>
  <si>
    <t>S37E</t>
  </si>
  <si>
    <t>S19E</t>
  </si>
  <si>
    <t>S19W</t>
  </si>
  <si>
    <t>S8E</t>
  </si>
  <si>
    <t>S30E</t>
  </si>
  <si>
    <t>S52E</t>
  </si>
  <si>
    <t>S30W</t>
  </si>
  <si>
    <t>S7E</t>
  </si>
  <si>
    <t>S1E</t>
  </si>
  <si>
    <t>S13W</t>
  </si>
  <si>
    <t>AVERAGE:</t>
  </si>
  <si>
    <t>MEDIAN:</t>
  </si>
  <si>
    <t>COUNT:</t>
  </si>
  <si>
    <t>S17E</t>
  </si>
  <si>
    <t>S20W</t>
  </si>
  <si>
    <t>S36W</t>
  </si>
  <si>
    <t>S49W</t>
  </si>
  <si>
    <t>S46W</t>
  </si>
  <si>
    <t>S42W</t>
  </si>
  <si>
    <t>S21W</t>
  </si>
  <si>
    <t>S16W</t>
  </si>
  <si>
    <t>S5W</t>
  </si>
  <si>
    <t>S32W(2)</t>
  </si>
  <si>
    <t>S67W(2)</t>
  </si>
  <si>
    <t>S18W</t>
  </si>
  <si>
    <t>S9W</t>
  </si>
  <si>
    <t>S13E</t>
  </si>
  <si>
    <t>S0E(2)</t>
  </si>
  <si>
    <t>S72E(2)</t>
  </si>
  <si>
    <t>S31W</t>
  </si>
  <si>
    <t>S58W</t>
  </si>
  <si>
    <t>S61E</t>
  </si>
  <si>
    <t>S85W</t>
  </si>
  <si>
    <t>S11E</t>
  </si>
  <si>
    <t>S6W(2)</t>
  </si>
  <si>
    <t>S25W</t>
  </si>
  <si>
    <t>S27W</t>
  </si>
  <si>
    <t>N53E(2)</t>
  </si>
  <si>
    <t>N87W</t>
  </si>
  <si>
    <t>S45E</t>
  </si>
  <si>
    <t>S16E</t>
  </si>
  <si>
    <t>N43E</t>
  </si>
  <si>
    <t>N39E</t>
  </si>
  <si>
    <t>N44W</t>
  </si>
  <si>
    <t>N79W</t>
  </si>
  <si>
    <t>S87W</t>
  </si>
  <si>
    <t>S50E</t>
  </si>
  <si>
    <t>S53E</t>
  </si>
  <si>
    <t>S37W</t>
  </si>
  <si>
    <t>S50W</t>
  </si>
  <si>
    <t>S55W</t>
  </si>
  <si>
    <t>S60W(2)</t>
  </si>
  <si>
    <t>S40W</t>
  </si>
  <si>
    <t>S22W(2)</t>
  </si>
  <si>
    <t>S34W</t>
  </si>
  <si>
    <t>S8W(2)</t>
  </si>
  <si>
    <t>S38W</t>
  </si>
  <si>
    <t>S20E</t>
  </si>
  <si>
    <t>S79W</t>
  </si>
  <si>
    <t>S35W</t>
  </si>
  <si>
    <t>S10E(2)</t>
  </si>
  <si>
    <t>S11W</t>
  </si>
  <si>
    <t>S44W</t>
  </si>
  <si>
    <t>S43W(2)</t>
  </si>
  <si>
    <t>S45W(2)</t>
  </si>
  <si>
    <t>S47W</t>
  </si>
  <si>
    <t>S15W</t>
  </si>
  <si>
    <t>S25E</t>
  </si>
  <si>
    <t>S53W(2)</t>
  </si>
  <si>
    <t>S33W</t>
  </si>
  <si>
    <t>S57W</t>
  </si>
  <si>
    <t>S37W(3)</t>
  </si>
  <si>
    <t>S55W(2)</t>
  </si>
  <si>
    <t>S76W</t>
  </si>
  <si>
    <t>S90W(3)</t>
  </si>
  <si>
    <t>S81W(2)</t>
  </si>
  <si>
    <t>S45W(3)</t>
  </si>
  <si>
    <t>S30W(2)</t>
  </si>
  <si>
    <t>S15W(2)</t>
  </si>
  <si>
    <t>S0W</t>
  </si>
  <si>
    <t>S42E</t>
  </si>
  <si>
    <t>S48E</t>
  </si>
  <si>
    <t>S46E</t>
  </si>
  <si>
    <t>S41W</t>
  </si>
  <si>
    <t>S64W</t>
  </si>
  <si>
    <t>S6W</t>
  </si>
  <si>
    <t>N76E</t>
  </si>
  <si>
    <t>S39E</t>
  </si>
  <si>
    <t>S38E</t>
  </si>
  <si>
    <t>S56E</t>
  </si>
  <si>
    <t>S74E</t>
  </si>
  <si>
    <t>S37E(3)</t>
  </si>
  <si>
    <t>S57E(2)</t>
  </si>
  <si>
    <t>Appendix 2. Paleocurrent data.</t>
  </si>
  <si>
    <t>Reading</t>
  </si>
  <si>
    <t>NE</t>
  </si>
  <si>
    <t>SE</t>
  </si>
  <si>
    <t>SW</t>
  </si>
  <si>
    <t>NW</t>
  </si>
  <si>
    <t>Azimuth</t>
  </si>
  <si>
    <t>Quadrant components</t>
  </si>
  <si>
    <t>Field</t>
  </si>
  <si>
    <t xml:space="preserve">WS-490 </t>
  </si>
  <si>
    <t>West part of exp</t>
  </si>
  <si>
    <t xml:space="preserve">E part of exposure </t>
  </si>
  <si>
    <t>N11E</t>
  </si>
  <si>
    <t>S29E</t>
  </si>
  <si>
    <t>N28E(2)</t>
  </si>
  <si>
    <t>N28E</t>
  </si>
  <si>
    <t>N26E</t>
  </si>
  <si>
    <t>S76E</t>
  </si>
  <si>
    <t>S87E(4)</t>
  </si>
  <si>
    <t>N77E</t>
  </si>
  <si>
    <t>N23E</t>
  </si>
  <si>
    <t>N24E(2)</t>
  </si>
  <si>
    <t>N1E</t>
  </si>
  <si>
    <t>N31E</t>
  </si>
  <si>
    <t>N53E(3)</t>
  </si>
  <si>
    <t>N1E(2)</t>
  </si>
  <si>
    <t>N19E</t>
  </si>
  <si>
    <t>N10E(2)</t>
  </si>
  <si>
    <t>N75E</t>
  </si>
  <si>
    <t>S60E(2)</t>
  </si>
  <si>
    <t>S90E</t>
  </si>
  <si>
    <t>N20E</t>
  </si>
  <si>
    <t>N84E(2)</t>
  </si>
  <si>
    <t>N85E(2)</t>
  </si>
  <si>
    <t>S3E</t>
  </si>
  <si>
    <t>S2E(3)</t>
  </si>
  <si>
    <t>S32E(2)</t>
  </si>
  <si>
    <t>S15E(3)</t>
  </si>
  <si>
    <t>S22E</t>
  </si>
  <si>
    <t>S45E(2)</t>
  </si>
  <si>
    <t>S18W(2)</t>
  </si>
  <si>
    <t>S2W</t>
  </si>
  <si>
    <t>S88E</t>
  </si>
  <si>
    <t>S11W(2)</t>
  </si>
  <si>
    <t>S26E</t>
  </si>
  <si>
    <t>S22W</t>
  </si>
  <si>
    <t>S17E(2)</t>
  </si>
  <si>
    <t>S49E(2)</t>
  </si>
  <si>
    <t>S27E(2)</t>
  </si>
  <si>
    <t>S32E</t>
  </si>
  <si>
    <t>S75E</t>
  </si>
  <si>
    <t>N10E</t>
  </si>
  <si>
    <t>N14E</t>
  </si>
  <si>
    <t>N7E</t>
  </si>
  <si>
    <t>N63E(2)</t>
  </si>
  <si>
    <t>N36E</t>
  </si>
  <si>
    <t>N58E</t>
  </si>
  <si>
    <t>S35E</t>
  </si>
  <si>
    <t>S5E(2)</t>
  </si>
  <si>
    <t>S82E</t>
  </si>
  <si>
    <t>S70E</t>
  </si>
  <si>
    <t>S85E(2)</t>
  </si>
  <si>
    <t>N86E(2)</t>
  </si>
  <si>
    <t>S9E</t>
  </si>
  <si>
    <t>N55E(2)</t>
  </si>
  <si>
    <t>S68E</t>
  </si>
  <si>
    <t>S66E</t>
  </si>
  <si>
    <t>S64E</t>
  </si>
  <si>
    <t>N88E</t>
  </si>
  <si>
    <t>S40E(3)</t>
  </si>
  <si>
    <t>N14W</t>
  </si>
  <si>
    <t>N6E</t>
  </si>
  <si>
    <t>N83E</t>
  </si>
  <si>
    <t>S6E</t>
  </si>
  <si>
    <t>S23E</t>
  </si>
  <si>
    <t>N18E</t>
  </si>
  <si>
    <t>S28E</t>
  </si>
  <si>
    <t>S70E(2)</t>
  </si>
  <si>
    <t>N40W</t>
  </si>
  <si>
    <t>N30E</t>
  </si>
  <si>
    <t>S60W</t>
  </si>
  <si>
    <t>N40E</t>
  </si>
  <si>
    <t>N50E</t>
  </si>
  <si>
    <t>S3E(2)</t>
  </si>
  <si>
    <t>N27E</t>
  </si>
  <si>
    <t>S17W</t>
  </si>
  <si>
    <t>N15W</t>
  </si>
  <si>
    <t>N12E</t>
  </si>
  <si>
    <t>N22E</t>
  </si>
  <si>
    <t>S24W</t>
  </si>
  <si>
    <t>S31E</t>
  </si>
  <si>
    <t>S12E</t>
  </si>
  <si>
    <t>S0E</t>
  </si>
  <si>
    <t>S47E</t>
  </si>
  <si>
    <t>N87E</t>
  </si>
  <si>
    <t>S12E(2)</t>
  </si>
  <si>
    <t>S73W</t>
  </si>
  <si>
    <t>S59W</t>
  </si>
  <si>
    <t>S61W</t>
  </si>
  <si>
    <t>S20W(2)</t>
  </si>
  <si>
    <t>S56W</t>
  </si>
  <si>
    <t>S14W</t>
  </si>
  <si>
    <t>S12W</t>
  </si>
  <si>
    <t>S15E(4)</t>
  </si>
  <si>
    <t>S7W(2)</t>
  </si>
  <si>
    <t>N48E</t>
  </si>
  <si>
    <t>N44E(2)</t>
  </si>
  <si>
    <t>N63E</t>
  </si>
  <si>
    <t>N40E(2)</t>
  </si>
  <si>
    <t>N47E(2)</t>
  </si>
  <si>
    <t>S62E</t>
  </si>
  <si>
    <t>N58E(2)</t>
  </si>
  <si>
    <t>N68E</t>
  </si>
  <si>
    <t>N9W</t>
  </si>
  <si>
    <t>N85E</t>
  </si>
  <si>
    <t>N41E</t>
  </si>
  <si>
    <t>N57E</t>
  </si>
  <si>
    <t>N57E(3)</t>
  </si>
  <si>
    <t>N60E</t>
  </si>
  <si>
    <t>N51E</t>
  </si>
  <si>
    <t>N22W</t>
  </si>
  <si>
    <t>N52E(2)</t>
  </si>
  <si>
    <t>N9E</t>
  </si>
  <si>
    <t>N68E(2)</t>
  </si>
  <si>
    <t>N73E(2)</t>
  </si>
  <si>
    <t>N61E</t>
  </si>
  <si>
    <t>N65E</t>
  </si>
  <si>
    <t>N52E</t>
  </si>
  <si>
    <t>N44E</t>
  </si>
  <si>
    <t>S39W</t>
  </si>
  <si>
    <t>S28W</t>
  </si>
  <si>
    <t>S43W</t>
  </si>
  <si>
    <t>S26W</t>
  </si>
  <si>
    <t>S23E(2)</t>
  </si>
  <si>
    <t>S11E(2)</t>
  </si>
  <si>
    <t>S4W</t>
  </si>
  <si>
    <t>S43E(2)</t>
  </si>
  <si>
    <t>S23W(2)</t>
  </si>
  <si>
    <t>S10W(2)</t>
  </si>
  <si>
    <t>S45W</t>
  </si>
  <si>
    <t>N84W(2)</t>
  </si>
  <si>
    <t>S52W(3)</t>
  </si>
  <si>
    <t>2- cm from top</t>
  </si>
  <si>
    <t>S57W(2)</t>
  </si>
  <si>
    <t>S63W(4)</t>
  </si>
  <si>
    <t>S53W(3)</t>
  </si>
  <si>
    <t>S47W(2)</t>
  </si>
  <si>
    <t>S52W(2)</t>
  </si>
  <si>
    <t>S59W(2)</t>
  </si>
  <si>
    <t>S48W</t>
  </si>
  <si>
    <t>S66W(2)</t>
  </si>
  <si>
    <t>WS-506</t>
  </si>
  <si>
    <t>AVGERAGE:</t>
  </si>
  <si>
    <t>WS-507</t>
  </si>
  <si>
    <t>S83W(2)</t>
  </si>
  <si>
    <t>S70W</t>
  </si>
  <si>
    <t>S58W(2)</t>
  </si>
  <si>
    <t>S49W(2)</t>
  </si>
  <si>
    <t>S65W</t>
  </si>
  <si>
    <t>S13W(2)</t>
  </si>
  <si>
    <t>S35E(2)</t>
  </si>
  <si>
    <t>S0W(2)</t>
  </si>
  <si>
    <t>S10E</t>
  </si>
  <si>
    <t>N80W(2)</t>
  </si>
  <si>
    <t>1 Pz clast seen</t>
  </si>
  <si>
    <t>Channel fill margin:</t>
  </si>
  <si>
    <t>Clast imbrication in that channel fill:</t>
  </si>
  <si>
    <t>TRC-7</t>
  </si>
  <si>
    <t>N5W(2)</t>
  </si>
  <si>
    <t>NIE(2)</t>
  </si>
  <si>
    <t>N38W</t>
  </si>
  <si>
    <t>N37W</t>
  </si>
  <si>
    <t>N6W(2)</t>
  </si>
  <si>
    <t>N4W</t>
  </si>
  <si>
    <t>N47W</t>
  </si>
  <si>
    <t>N41W(2)</t>
  </si>
  <si>
    <t>N10W</t>
  </si>
  <si>
    <t>N10W(2)</t>
  </si>
  <si>
    <t>N3E</t>
  </si>
  <si>
    <t>N3E(2)</t>
  </si>
  <si>
    <t>N17E(2)</t>
  </si>
  <si>
    <t>N33W</t>
  </si>
  <si>
    <t>N28W</t>
  </si>
  <si>
    <t>N11W</t>
  </si>
  <si>
    <t>N12W</t>
  </si>
  <si>
    <t>N32W(2)</t>
  </si>
  <si>
    <t>N8W</t>
  </si>
  <si>
    <t>N1W</t>
  </si>
  <si>
    <t>N64W</t>
  </si>
  <si>
    <t>N24E</t>
  </si>
  <si>
    <t>N2W</t>
  </si>
  <si>
    <t>N15E</t>
  </si>
  <si>
    <t>N30W</t>
  </si>
  <si>
    <t>N21W</t>
  </si>
  <si>
    <t>Move up 2-3 ft</t>
  </si>
  <si>
    <t>N36W</t>
  </si>
  <si>
    <t>N75W</t>
  </si>
  <si>
    <t>N78W</t>
  </si>
  <si>
    <t>N50W</t>
  </si>
  <si>
    <t>N6W</t>
  </si>
  <si>
    <t>N0W</t>
  </si>
  <si>
    <t>N80W</t>
  </si>
  <si>
    <t>N61W</t>
  </si>
  <si>
    <t>N45W</t>
  </si>
  <si>
    <t>N13W(2)</t>
  </si>
  <si>
    <t>N26W(2)</t>
  </si>
  <si>
    <t>N19W</t>
  </si>
  <si>
    <t>N53W</t>
  </si>
  <si>
    <t>N48W</t>
  </si>
  <si>
    <t>N55W(3)</t>
  </si>
  <si>
    <t>N30W(2)</t>
  </si>
  <si>
    <t>N24W(2)</t>
  </si>
  <si>
    <t>N18W(2)</t>
  </si>
  <si>
    <t>N20W(2)</t>
  </si>
  <si>
    <t>N16W</t>
  </si>
  <si>
    <t>N29W</t>
  </si>
  <si>
    <t>N32W</t>
  </si>
  <si>
    <t>N8E</t>
  </si>
  <si>
    <t>N27W(2)</t>
  </si>
  <si>
    <t>N23W</t>
  </si>
  <si>
    <t>N3W</t>
  </si>
  <si>
    <t>N25W</t>
  </si>
  <si>
    <t>N35W(2)</t>
  </si>
  <si>
    <t>N24W</t>
  </si>
  <si>
    <t>N15E(2)</t>
  </si>
  <si>
    <t>N19W(2)</t>
  </si>
  <si>
    <t>N2W(2)</t>
  </si>
  <si>
    <t>N16E</t>
  </si>
  <si>
    <t>S4E</t>
  </si>
  <si>
    <t>S15E</t>
  </si>
  <si>
    <t>N56E(2)</t>
  </si>
  <si>
    <t>N45E(2)</t>
  </si>
  <si>
    <t>N31W</t>
  </si>
  <si>
    <t>N6E(2)</t>
  </si>
  <si>
    <t>N5W</t>
  </si>
  <si>
    <t>N18W</t>
  </si>
  <si>
    <t>N5E</t>
  </si>
  <si>
    <t>N14E(2)</t>
  </si>
  <si>
    <t>N29E(2)</t>
  </si>
  <si>
    <t>N20W</t>
  </si>
  <si>
    <t>N45E</t>
  </si>
  <si>
    <t>N69W</t>
  </si>
  <si>
    <t>Next bed up; it is 1 m below upper contact</t>
  </si>
  <si>
    <t>N43W</t>
  </si>
  <si>
    <t>N36W(2)</t>
  </si>
  <si>
    <t>N23W(3)</t>
  </si>
  <si>
    <t>N25W(3)</t>
  </si>
  <si>
    <t>N13E</t>
  </si>
  <si>
    <t>TRC-32</t>
  </si>
  <si>
    <t>S27E</t>
  </si>
  <si>
    <t>S2E</t>
  </si>
  <si>
    <t>S63E</t>
  </si>
  <si>
    <t>S30E(2)</t>
  </si>
  <si>
    <t>S49E</t>
  </si>
  <si>
    <t>TRC-38</t>
  </si>
  <si>
    <t>S68W(2)</t>
  </si>
  <si>
    <t>S55E(2)</t>
  </si>
  <si>
    <t>S71E</t>
  </si>
  <si>
    <t>N82E</t>
  </si>
  <si>
    <t>N78E</t>
  </si>
  <si>
    <t>S32W</t>
  </si>
  <si>
    <t>N37E</t>
  </si>
  <si>
    <t>S57E(3)</t>
  </si>
  <si>
    <t>S79E</t>
  </si>
  <si>
    <t>N81E</t>
  </si>
  <si>
    <t>S54E</t>
  </si>
  <si>
    <t>S51E</t>
  </si>
  <si>
    <t>N90E</t>
  </si>
  <si>
    <t>1 Pedernal chert clast sampled.</t>
  </si>
  <si>
    <t>S36E</t>
  </si>
  <si>
    <t>1 PETRIFIED WOOD</t>
  </si>
  <si>
    <t>N76W(2)</t>
  </si>
  <si>
    <t>M-2</t>
  </si>
  <si>
    <t>M-10</t>
  </si>
  <si>
    <t>M-15</t>
  </si>
  <si>
    <t>B-2</t>
  </si>
  <si>
    <t>B-6w</t>
  </si>
  <si>
    <t>B-6e'</t>
  </si>
  <si>
    <t>NP-1a</t>
  </si>
  <si>
    <t>NP-1b</t>
  </si>
  <si>
    <t>NP-3</t>
  </si>
  <si>
    <t>TRC-26a</t>
  </si>
  <si>
    <t>TRC-26b</t>
  </si>
  <si>
    <t>SP-1</t>
  </si>
  <si>
    <t>SP-6</t>
  </si>
  <si>
    <t>SP-9</t>
  </si>
  <si>
    <t>B-6e</t>
  </si>
  <si>
    <t>Main Street stratigraphic section, Rincon Valley eastern petrofacies</t>
  </si>
  <si>
    <t>Main Street stratigraphic section, LCU petrofacies 1</t>
  </si>
  <si>
    <t>From 58 m NE of Main St strat section. Correlates to ~same strat interval as M-2.</t>
  </si>
  <si>
    <t>Anomalous</t>
  </si>
  <si>
    <t>Rincon Valley eastern petrofacies.</t>
  </si>
  <si>
    <t>Broadway Street stratigraphic section, eastern Rincon Valley petrofacies.</t>
  </si>
  <si>
    <t>Broadway Street stratigraphic section. Basal petrofacies 1.</t>
  </si>
  <si>
    <t>Located 7 m east of B-6w.</t>
  </si>
  <si>
    <t>Petrofacies 2 interbed within petrofacies 1.</t>
  </si>
  <si>
    <t xml:space="preserve">Broadway Street stratigraphic section. </t>
  </si>
  <si>
    <t>Note: See Figures 4-5 and Appendix 1  clast count sites within stratigraphic sections.</t>
  </si>
  <si>
    <t xml:space="preserve">         Figure 3 shows locations of clast count sites away from stratigraphic sections.</t>
  </si>
  <si>
    <t>North Poplar Stratigraphic section, middle of petrofacies 2.</t>
  </si>
  <si>
    <t xml:space="preserve">North Poplar stratigraphic section, top of petrofacies 2. </t>
  </si>
  <si>
    <t xml:space="preserve">North Poplar stratigraphic section, middle of petrofacies 3. </t>
  </si>
  <si>
    <t>West side of dugout, petrofacies 3 in inferred paleovalley.</t>
  </si>
  <si>
    <t>Entry gate to Bar-2 gravel and sand pit, petrofacies 3 in inferred paleovalley.</t>
  </si>
  <si>
    <t>Mescal-Ash Canyon paleo-fan, lower coarse unit of Palomas Fm</t>
  </si>
  <si>
    <t>Petrofacies 2 by cryptomelane sample FZ-2.</t>
  </si>
  <si>
    <t>Western-derived pebble conglomerates in upper axial-fluvial facies.</t>
  </si>
  <si>
    <t>Gravel bed along east-west road, petrofacies 3.</t>
  </si>
  <si>
    <t xml:space="preserve">Cobbly gravel near cryptomelane FZ-2 sample, petrofacies 3. </t>
  </si>
  <si>
    <t>South Poplar Street stratigraphic section, petrofacies 2.</t>
  </si>
  <si>
    <t>South Poplar Street stratigraphic section, petrofacies 1.</t>
  </si>
  <si>
    <t>South Poplar Street stratigraphic section, Rincon Valley eastern petrofacies.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</si>
</sst>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right"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4"/>
  <sheetViews>
    <sheetView tabSelected="1" zoomScalePageLayoutView="0" workbookViewId="0" topLeftCell="A558">
      <selection activeCell="F578" sqref="F578"/>
    </sheetView>
  </sheetViews>
  <sheetFormatPr defaultColWidth="9.140625" defaultRowHeight="12.75"/>
  <sheetData>
    <row r="1" spans="1:6" ht="15.75">
      <c r="A1" s="56" t="s">
        <v>96</v>
      </c>
      <c r="B1" s="56"/>
      <c r="C1" s="56"/>
      <c r="D1" s="56"/>
      <c r="E1" s="56"/>
      <c r="F1" s="56"/>
    </row>
    <row r="2" spans="1:6" ht="15.75">
      <c r="A2" s="51"/>
      <c r="B2" s="51"/>
      <c r="C2" s="51"/>
      <c r="D2" s="51"/>
      <c r="E2" s="51"/>
      <c r="F2" s="51"/>
    </row>
    <row r="3" ht="12.75">
      <c r="A3" t="s">
        <v>393</v>
      </c>
    </row>
    <row r="4" ht="12.75">
      <c r="A4" t="s">
        <v>394</v>
      </c>
    </row>
    <row r="5" spans="1:5" ht="12.75">
      <c r="A5" s="4" t="s">
        <v>368</v>
      </c>
      <c r="B5" s="1" t="s">
        <v>383</v>
      </c>
      <c r="E5" s="2"/>
    </row>
    <row r="6" spans="1:8" ht="12.75">
      <c r="A6" s="12" t="s">
        <v>104</v>
      </c>
      <c r="B6" s="53" t="s">
        <v>103</v>
      </c>
      <c r="C6" s="54"/>
      <c r="D6" s="54"/>
      <c r="E6" s="55"/>
      <c r="F6" s="13"/>
      <c r="G6" s="3"/>
      <c r="H6" s="3"/>
    </row>
    <row r="7" spans="1:8" ht="12.75">
      <c r="A7" s="11" t="s">
        <v>97</v>
      </c>
      <c r="B7" s="6" t="s">
        <v>98</v>
      </c>
      <c r="C7" s="6" t="s">
        <v>99</v>
      </c>
      <c r="D7" s="6" t="s">
        <v>100</v>
      </c>
      <c r="E7" s="7" t="s">
        <v>101</v>
      </c>
      <c r="F7" s="14" t="s">
        <v>102</v>
      </c>
      <c r="G7" s="3"/>
      <c r="H7" s="3"/>
    </row>
    <row r="8" spans="1:8" ht="12.75">
      <c r="A8" s="8" t="s">
        <v>16</v>
      </c>
      <c r="B8" s="3"/>
      <c r="C8" s="3">
        <v>17</v>
      </c>
      <c r="D8" s="3"/>
      <c r="E8" s="5"/>
      <c r="F8" s="3">
        <v>163</v>
      </c>
      <c r="G8" s="3"/>
      <c r="H8" s="3"/>
    </row>
    <row r="9" spans="1:8" ht="12.75">
      <c r="A9" s="8" t="s">
        <v>4</v>
      </c>
      <c r="B9" s="3"/>
      <c r="C9" s="3">
        <v>19</v>
      </c>
      <c r="D9" s="3"/>
      <c r="E9" s="5"/>
      <c r="F9" s="3">
        <v>161</v>
      </c>
      <c r="G9" s="3"/>
      <c r="H9" s="3"/>
    </row>
    <row r="10" spans="1:8" ht="12.75">
      <c r="A10" s="8" t="s">
        <v>7</v>
      </c>
      <c r="B10" s="3"/>
      <c r="C10" s="3">
        <v>30</v>
      </c>
      <c r="D10" s="3"/>
      <c r="E10" s="5"/>
      <c r="F10" s="3">
        <v>150</v>
      </c>
      <c r="G10" s="3"/>
      <c r="H10" s="3"/>
    </row>
    <row r="11" spans="1:8" ht="12.75">
      <c r="A11" s="8" t="s">
        <v>7</v>
      </c>
      <c r="B11" s="3"/>
      <c r="C11" s="3">
        <v>30</v>
      </c>
      <c r="D11" s="3"/>
      <c r="E11" s="5"/>
      <c r="F11" s="3">
        <v>150</v>
      </c>
      <c r="G11" s="3"/>
      <c r="H11" s="3"/>
    </row>
    <row r="12" spans="1:8" ht="12.75">
      <c r="A12" s="8" t="s">
        <v>17</v>
      </c>
      <c r="B12" s="3"/>
      <c r="C12" s="3"/>
      <c r="D12" s="3">
        <v>20</v>
      </c>
      <c r="E12" s="5"/>
      <c r="F12" s="3">
        <v>200</v>
      </c>
      <c r="G12" s="3"/>
      <c r="H12" s="3"/>
    </row>
    <row r="13" spans="1:8" ht="12.75">
      <c r="A13" s="8" t="s">
        <v>18</v>
      </c>
      <c r="B13" s="3"/>
      <c r="C13" s="3"/>
      <c r="D13" s="3">
        <v>36</v>
      </c>
      <c r="E13" s="5"/>
      <c r="F13" s="3">
        <v>216</v>
      </c>
      <c r="G13" s="3"/>
      <c r="H13" s="3"/>
    </row>
    <row r="14" spans="1:8" ht="12.75">
      <c r="A14" s="8" t="s">
        <v>19</v>
      </c>
      <c r="B14" s="3"/>
      <c r="C14" s="3"/>
      <c r="D14" s="3">
        <v>49</v>
      </c>
      <c r="E14" s="5"/>
      <c r="F14" s="3">
        <v>229</v>
      </c>
      <c r="G14" s="3"/>
      <c r="H14" s="3"/>
    </row>
    <row r="15" spans="1:8" ht="12.75">
      <c r="A15" s="8" t="s">
        <v>20</v>
      </c>
      <c r="B15" s="3"/>
      <c r="C15" s="3"/>
      <c r="D15" s="3">
        <v>46</v>
      </c>
      <c r="E15" s="5"/>
      <c r="F15" s="3">
        <v>226</v>
      </c>
      <c r="G15" s="3"/>
      <c r="H15" s="3"/>
    </row>
    <row r="16" spans="1:8" ht="12.75">
      <c r="A16" s="8" t="s">
        <v>21</v>
      </c>
      <c r="B16" s="3"/>
      <c r="C16" s="3"/>
      <c r="D16" s="3">
        <v>42</v>
      </c>
      <c r="E16" s="5"/>
      <c r="F16" s="3">
        <v>222</v>
      </c>
      <c r="G16" s="3"/>
      <c r="H16" s="3"/>
    </row>
    <row r="17" spans="1:8" ht="12.75">
      <c r="A17" s="8" t="s">
        <v>22</v>
      </c>
      <c r="B17" s="3"/>
      <c r="C17" s="3"/>
      <c r="D17" s="3">
        <v>21</v>
      </c>
      <c r="E17" s="5"/>
      <c r="F17" s="3">
        <v>201</v>
      </c>
      <c r="G17" s="3"/>
      <c r="H17" s="3"/>
    </row>
    <row r="18" spans="1:8" ht="12.75">
      <c r="A18" s="8" t="s">
        <v>23</v>
      </c>
      <c r="B18" s="3"/>
      <c r="C18" s="3"/>
      <c r="D18" s="3">
        <v>16</v>
      </c>
      <c r="E18" s="5"/>
      <c r="F18" s="3">
        <v>196</v>
      </c>
      <c r="G18" s="3"/>
      <c r="H18" s="3"/>
    </row>
    <row r="19" spans="1:8" ht="12.75">
      <c r="A19" s="8" t="s">
        <v>24</v>
      </c>
      <c r="B19" s="3"/>
      <c r="C19" s="3"/>
      <c r="D19" s="3">
        <v>5</v>
      </c>
      <c r="E19" s="5"/>
      <c r="F19" s="3">
        <v>185</v>
      </c>
      <c r="G19" s="3"/>
      <c r="H19" s="3"/>
    </row>
    <row r="20" spans="1:8" ht="12.75">
      <c r="A20" s="8" t="s">
        <v>25</v>
      </c>
      <c r="B20" s="3"/>
      <c r="C20" s="3"/>
      <c r="D20" s="3">
        <v>32</v>
      </c>
      <c r="E20" s="5"/>
      <c r="F20" s="3">
        <v>212</v>
      </c>
      <c r="G20" s="3"/>
      <c r="H20" s="3"/>
    </row>
    <row r="21" spans="1:8" ht="12.75">
      <c r="A21" s="8"/>
      <c r="B21" s="3"/>
      <c r="C21" s="3"/>
      <c r="D21" s="3">
        <v>32</v>
      </c>
      <c r="E21" s="5"/>
      <c r="F21" s="3">
        <v>212</v>
      </c>
      <c r="G21" s="3"/>
      <c r="H21" s="3"/>
    </row>
    <row r="22" spans="1:8" ht="12.75">
      <c r="A22" s="8" t="s">
        <v>26</v>
      </c>
      <c r="B22" s="3"/>
      <c r="C22" s="3"/>
      <c r="D22" s="3">
        <v>67</v>
      </c>
      <c r="E22" s="5"/>
      <c r="F22" s="3">
        <v>247</v>
      </c>
      <c r="G22" s="3"/>
      <c r="H22" s="3"/>
    </row>
    <row r="23" spans="1:8" ht="12.75">
      <c r="A23" s="8"/>
      <c r="B23" s="3"/>
      <c r="C23" s="3"/>
      <c r="D23" s="3">
        <v>67</v>
      </c>
      <c r="E23" s="5"/>
      <c r="F23" s="3">
        <v>247</v>
      </c>
      <c r="G23" s="3"/>
      <c r="H23" s="3"/>
    </row>
    <row r="24" spans="1:8" ht="12.75">
      <c r="A24" s="8" t="s">
        <v>24</v>
      </c>
      <c r="B24" s="3"/>
      <c r="C24" s="3"/>
      <c r="D24" s="3">
        <v>5</v>
      </c>
      <c r="E24" s="5"/>
      <c r="F24" s="3">
        <v>185</v>
      </c>
      <c r="G24" s="3"/>
      <c r="H24" s="3"/>
    </row>
    <row r="25" spans="1:8" ht="12.75">
      <c r="A25" s="8" t="s">
        <v>27</v>
      </c>
      <c r="B25" s="3"/>
      <c r="C25" s="3"/>
      <c r="D25" s="3">
        <v>18</v>
      </c>
      <c r="E25" s="5"/>
      <c r="F25" s="3">
        <v>198</v>
      </c>
      <c r="G25" s="3"/>
      <c r="H25" s="3"/>
    </row>
    <row r="26" spans="1:8" ht="12.75">
      <c r="A26" s="8" t="s">
        <v>28</v>
      </c>
      <c r="B26" s="3"/>
      <c r="C26" s="3"/>
      <c r="D26" s="3">
        <v>9</v>
      </c>
      <c r="E26" s="5"/>
      <c r="F26" s="3">
        <v>189</v>
      </c>
      <c r="G26" s="3"/>
      <c r="H26" s="3"/>
    </row>
    <row r="27" spans="1:8" ht="12.75">
      <c r="A27" s="8" t="s">
        <v>29</v>
      </c>
      <c r="B27" s="3"/>
      <c r="C27" s="3">
        <v>13</v>
      </c>
      <c r="D27" s="3"/>
      <c r="E27" s="5"/>
      <c r="F27" s="3">
        <v>167</v>
      </c>
      <c r="G27" s="3"/>
      <c r="H27" s="3"/>
    </row>
    <row r="28" spans="1:8" ht="12.75">
      <c r="A28" s="8" t="s">
        <v>6</v>
      </c>
      <c r="B28" s="3"/>
      <c r="C28" s="3">
        <v>8</v>
      </c>
      <c r="D28" s="3"/>
      <c r="E28" s="5"/>
      <c r="F28" s="3">
        <v>172</v>
      </c>
      <c r="G28" s="3"/>
      <c r="H28" s="3"/>
    </row>
    <row r="29" spans="1:8" ht="12.75">
      <c r="A29" s="8" t="s">
        <v>30</v>
      </c>
      <c r="B29" s="3"/>
      <c r="C29" s="3">
        <v>0</v>
      </c>
      <c r="D29" s="3"/>
      <c r="E29" s="5"/>
      <c r="F29" s="3">
        <v>180</v>
      </c>
      <c r="G29" s="3"/>
      <c r="H29" s="3"/>
    </row>
    <row r="30" spans="1:8" ht="12.75">
      <c r="A30" s="8"/>
      <c r="B30" s="3"/>
      <c r="C30" s="3">
        <v>0</v>
      </c>
      <c r="D30" s="3"/>
      <c r="E30" s="5"/>
      <c r="F30" s="3">
        <v>180</v>
      </c>
      <c r="G30" s="3"/>
      <c r="H30" s="3"/>
    </row>
    <row r="31" spans="1:8" ht="12.75">
      <c r="A31" s="8" t="s">
        <v>31</v>
      </c>
      <c r="B31" s="3"/>
      <c r="C31" s="3">
        <v>72</v>
      </c>
      <c r="D31" s="3"/>
      <c r="E31" s="5"/>
      <c r="F31" s="3">
        <v>108</v>
      </c>
      <c r="G31" s="3"/>
      <c r="H31" s="3"/>
    </row>
    <row r="32" spans="1:8" ht="12.75">
      <c r="A32" s="8"/>
      <c r="B32" s="3"/>
      <c r="C32" s="3">
        <v>72</v>
      </c>
      <c r="D32" s="3"/>
      <c r="E32" s="5"/>
      <c r="F32" s="3">
        <v>108</v>
      </c>
      <c r="G32" s="3"/>
      <c r="H32" s="3"/>
    </row>
    <row r="33" spans="1:8" ht="12.75">
      <c r="A33" s="8" t="s">
        <v>32</v>
      </c>
      <c r="B33" s="3"/>
      <c r="C33" s="3"/>
      <c r="D33" s="3">
        <v>31</v>
      </c>
      <c r="E33" s="5"/>
      <c r="F33" s="3">
        <v>211</v>
      </c>
      <c r="G33" s="3"/>
      <c r="H33" s="3"/>
    </row>
    <row r="34" spans="1:8" ht="12.75">
      <c r="A34" s="8" t="s">
        <v>33</v>
      </c>
      <c r="B34" s="3"/>
      <c r="C34" s="3"/>
      <c r="D34" s="3">
        <v>58</v>
      </c>
      <c r="E34" s="5"/>
      <c r="F34" s="3">
        <v>238</v>
      </c>
      <c r="G34" s="3"/>
      <c r="H34" s="3"/>
    </row>
    <row r="35" spans="1:8" ht="12.75">
      <c r="A35" s="8" t="s">
        <v>34</v>
      </c>
      <c r="B35" s="3"/>
      <c r="C35" s="3">
        <v>61</v>
      </c>
      <c r="D35" s="3"/>
      <c r="E35" s="5"/>
      <c r="F35" s="3">
        <v>119</v>
      </c>
      <c r="G35" s="3"/>
      <c r="H35" s="3"/>
    </row>
    <row r="36" spans="1:8" ht="12.75">
      <c r="A36" s="8" t="s">
        <v>20</v>
      </c>
      <c r="B36" s="3"/>
      <c r="C36" s="3"/>
      <c r="D36" s="3">
        <v>46</v>
      </c>
      <c r="E36" s="5"/>
      <c r="F36" s="3">
        <v>226</v>
      </c>
      <c r="G36" s="3"/>
      <c r="H36" s="3"/>
    </row>
    <row r="37" spans="1:8" ht="12.75">
      <c r="A37" s="8" t="s">
        <v>35</v>
      </c>
      <c r="B37" s="3"/>
      <c r="C37" s="3"/>
      <c r="D37" s="3">
        <v>85</v>
      </c>
      <c r="E37" s="5"/>
      <c r="F37" s="3">
        <v>265</v>
      </c>
      <c r="G37" s="3"/>
      <c r="H37" s="3"/>
    </row>
    <row r="38" spans="1:8" ht="12.75">
      <c r="A38" s="8" t="s">
        <v>36</v>
      </c>
      <c r="B38" s="3"/>
      <c r="C38" s="3">
        <v>11</v>
      </c>
      <c r="D38" s="3"/>
      <c r="E38" s="5"/>
      <c r="F38" s="3">
        <v>169</v>
      </c>
      <c r="G38" s="3"/>
      <c r="H38" s="3"/>
    </row>
    <row r="39" spans="1:8" ht="12.75">
      <c r="A39" s="8" t="s">
        <v>33</v>
      </c>
      <c r="B39" s="3"/>
      <c r="C39" s="3"/>
      <c r="D39" s="3">
        <v>58</v>
      </c>
      <c r="E39" s="5"/>
      <c r="F39" s="3">
        <v>238</v>
      </c>
      <c r="G39" s="3"/>
      <c r="H39" s="3"/>
    </row>
    <row r="40" spans="1:8" ht="12.75">
      <c r="A40" s="37"/>
      <c r="B40" s="32"/>
      <c r="C40" s="32"/>
      <c r="D40" s="32"/>
      <c r="E40" s="26" t="s">
        <v>13</v>
      </c>
      <c r="F40" s="27">
        <f>AVERAGE(F8:F39)</f>
        <v>192.8125</v>
      </c>
      <c r="G40" s="3"/>
      <c r="H40" s="3"/>
    </row>
    <row r="41" spans="1:8" ht="12.75">
      <c r="A41" s="38"/>
      <c r="B41" s="33"/>
      <c r="C41" s="33"/>
      <c r="D41" s="33"/>
      <c r="E41" s="28" t="s">
        <v>14</v>
      </c>
      <c r="F41" s="29">
        <f>MEDIAN(F8:F39)</f>
        <v>197</v>
      </c>
      <c r="G41" s="3"/>
      <c r="H41" s="3"/>
    </row>
    <row r="42" spans="1:8" ht="12.75">
      <c r="A42" s="39"/>
      <c r="B42" s="34"/>
      <c r="C42" s="34"/>
      <c r="D42" s="34"/>
      <c r="E42" s="30" t="s">
        <v>15</v>
      </c>
      <c r="F42" s="31">
        <f>COUNT(F8:F39)</f>
        <v>32</v>
      </c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4" t="s">
        <v>369</v>
      </c>
      <c r="B44" s="1" t="s">
        <v>383</v>
      </c>
      <c r="C44" s="3"/>
      <c r="D44" s="3"/>
      <c r="E44" s="3"/>
      <c r="F44" s="3"/>
      <c r="G44" s="3"/>
      <c r="H44" s="3"/>
    </row>
    <row r="45" spans="1:8" ht="12.75">
      <c r="A45" s="12" t="s">
        <v>104</v>
      </c>
      <c r="B45" s="53" t="s">
        <v>103</v>
      </c>
      <c r="C45" s="54"/>
      <c r="D45" s="54"/>
      <c r="E45" s="55"/>
      <c r="F45" s="13"/>
      <c r="G45" s="3"/>
      <c r="H45" s="3"/>
    </row>
    <row r="46" spans="1:8" ht="12.75">
      <c r="A46" s="11" t="s">
        <v>97</v>
      </c>
      <c r="B46" s="6" t="s">
        <v>98</v>
      </c>
      <c r="C46" s="6" t="s">
        <v>99</v>
      </c>
      <c r="D46" s="6" t="s">
        <v>100</v>
      </c>
      <c r="E46" s="7" t="s">
        <v>101</v>
      </c>
      <c r="F46" s="14" t="s">
        <v>102</v>
      </c>
      <c r="G46" s="3"/>
      <c r="H46" s="3"/>
    </row>
    <row r="47" spans="1:8" ht="12.75">
      <c r="A47" s="3" t="s">
        <v>51</v>
      </c>
      <c r="B47" s="3"/>
      <c r="C47" s="3"/>
      <c r="D47" s="3">
        <v>37</v>
      </c>
      <c r="E47" s="3"/>
      <c r="F47" s="3">
        <v>217</v>
      </c>
      <c r="G47" s="3"/>
      <c r="H47" s="3"/>
    </row>
    <row r="48" spans="1:8" ht="12.75">
      <c r="A48" s="3" t="s">
        <v>52</v>
      </c>
      <c r="B48" s="3"/>
      <c r="C48" s="3"/>
      <c r="D48" s="3">
        <v>50</v>
      </c>
      <c r="E48" s="3"/>
      <c r="F48" s="3">
        <v>230</v>
      </c>
      <c r="G48" s="3"/>
      <c r="H48" s="3"/>
    </row>
    <row r="49" spans="1:8" ht="12.75">
      <c r="A49" s="3" t="s">
        <v>38</v>
      </c>
      <c r="B49" s="3"/>
      <c r="C49" s="3"/>
      <c r="D49" s="3">
        <v>25</v>
      </c>
      <c r="E49" s="3"/>
      <c r="F49" s="3">
        <v>205</v>
      </c>
      <c r="G49" s="3"/>
      <c r="H49" s="3"/>
    </row>
    <row r="50" spans="1:8" ht="12.75">
      <c r="A50" s="3" t="s">
        <v>53</v>
      </c>
      <c r="B50" s="3"/>
      <c r="C50" s="3"/>
      <c r="D50" s="3">
        <v>55</v>
      </c>
      <c r="E50" s="3"/>
      <c r="F50" s="3">
        <v>235</v>
      </c>
      <c r="G50" s="3"/>
      <c r="H50" s="3"/>
    </row>
    <row r="51" spans="1:8" ht="12.75">
      <c r="A51" s="3" t="s">
        <v>54</v>
      </c>
      <c r="B51" s="3"/>
      <c r="C51" s="3"/>
      <c r="D51" s="3">
        <v>60</v>
      </c>
      <c r="E51" s="3"/>
      <c r="F51" s="3">
        <v>240</v>
      </c>
      <c r="G51" s="3"/>
      <c r="H51" s="3"/>
    </row>
    <row r="52" spans="1:8" ht="12.75">
      <c r="A52" s="3"/>
      <c r="B52" s="3"/>
      <c r="C52" s="3"/>
      <c r="D52" s="3">
        <v>60</v>
      </c>
      <c r="E52" s="3"/>
      <c r="F52" s="3">
        <v>240</v>
      </c>
      <c r="G52" s="3"/>
      <c r="H52" s="3"/>
    </row>
    <row r="53" spans="1:8" ht="12.75">
      <c r="A53" s="3" t="s">
        <v>55</v>
      </c>
      <c r="B53" s="3"/>
      <c r="C53" s="3"/>
      <c r="D53" s="3">
        <v>40</v>
      </c>
      <c r="E53" s="3"/>
      <c r="F53" s="3">
        <v>220</v>
      </c>
      <c r="G53" s="3"/>
      <c r="H53" s="3"/>
    </row>
    <row r="54" spans="1:8" ht="12.75">
      <c r="A54" s="3" t="s">
        <v>56</v>
      </c>
      <c r="B54" s="3"/>
      <c r="C54" s="3"/>
      <c r="D54" s="3">
        <v>22</v>
      </c>
      <c r="E54" s="3"/>
      <c r="F54" s="3">
        <v>202</v>
      </c>
      <c r="G54" s="3"/>
      <c r="H54" s="3"/>
    </row>
    <row r="55" spans="1:8" ht="12.75">
      <c r="A55" s="3"/>
      <c r="B55" s="3"/>
      <c r="C55" s="3"/>
      <c r="D55" s="3">
        <v>22</v>
      </c>
      <c r="E55" s="3"/>
      <c r="F55" s="3">
        <v>202</v>
      </c>
      <c r="G55" s="3"/>
      <c r="H55" s="3"/>
    </row>
    <row r="56" spans="1:8" ht="12.75">
      <c r="A56" s="3" t="s">
        <v>57</v>
      </c>
      <c r="B56" s="3"/>
      <c r="C56" s="3"/>
      <c r="D56" s="3">
        <v>34</v>
      </c>
      <c r="E56" s="3"/>
      <c r="F56" s="3">
        <v>214</v>
      </c>
      <c r="G56" s="3"/>
      <c r="H56" s="3"/>
    </row>
    <row r="57" spans="1:8" ht="12.75">
      <c r="A57" s="3" t="s">
        <v>32</v>
      </c>
      <c r="B57" s="3"/>
      <c r="C57" s="3"/>
      <c r="D57" s="3">
        <v>31</v>
      </c>
      <c r="E57" s="3"/>
      <c r="F57" s="3">
        <v>211</v>
      </c>
      <c r="G57" s="3"/>
      <c r="H57" s="3"/>
    </row>
    <row r="58" spans="1:8" ht="12.75">
      <c r="A58" s="3" t="s">
        <v>58</v>
      </c>
      <c r="B58" s="3"/>
      <c r="C58" s="3"/>
      <c r="D58" s="3">
        <v>8</v>
      </c>
      <c r="E58" s="3"/>
      <c r="F58" s="3">
        <v>188</v>
      </c>
      <c r="G58" s="3"/>
      <c r="H58" s="3"/>
    </row>
    <row r="59" spans="1:8" ht="12.75">
      <c r="A59" s="3"/>
      <c r="B59" s="3"/>
      <c r="C59" s="3"/>
      <c r="D59" s="3">
        <v>8</v>
      </c>
      <c r="E59" s="3"/>
      <c r="F59" s="3">
        <v>188</v>
      </c>
      <c r="G59" s="3"/>
      <c r="H59" s="3"/>
    </row>
    <row r="60" spans="1:8" ht="12.75">
      <c r="A60" s="3" t="s">
        <v>59</v>
      </c>
      <c r="B60" s="3"/>
      <c r="C60" s="3"/>
      <c r="D60" s="3">
        <v>38</v>
      </c>
      <c r="E60" s="3"/>
      <c r="F60" s="3">
        <v>218</v>
      </c>
      <c r="G60" s="3"/>
      <c r="H60" s="3"/>
    </row>
    <row r="61" spans="1:8" ht="12.75">
      <c r="A61" s="3" t="s">
        <v>12</v>
      </c>
      <c r="B61" s="3"/>
      <c r="C61" s="3"/>
      <c r="D61" s="3">
        <v>13</v>
      </c>
      <c r="E61" s="3"/>
      <c r="F61" s="3">
        <v>193</v>
      </c>
      <c r="G61" s="3"/>
      <c r="H61" s="3"/>
    </row>
    <row r="62" spans="1:8" ht="12.75">
      <c r="A62" s="3" t="s">
        <v>60</v>
      </c>
      <c r="B62" s="3"/>
      <c r="C62" s="3">
        <v>20</v>
      </c>
      <c r="D62" s="3"/>
      <c r="E62" s="3"/>
      <c r="F62" s="3">
        <v>160</v>
      </c>
      <c r="G62" s="3"/>
      <c r="H62" s="3"/>
    </row>
    <row r="63" spans="1:8" ht="12.75">
      <c r="A63" s="24"/>
      <c r="B63" s="24"/>
      <c r="C63" s="24"/>
      <c r="D63" s="24"/>
      <c r="E63" s="26" t="s">
        <v>13</v>
      </c>
      <c r="F63" s="27">
        <f>AVERAGE(F47:F62)</f>
        <v>210.1875</v>
      </c>
      <c r="G63" s="3"/>
      <c r="H63" s="3"/>
    </row>
    <row r="64" spans="1:8" ht="12.75">
      <c r="A64" s="17"/>
      <c r="B64" s="17"/>
      <c r="C64" s="17"/>
      <c r="D64" s="17"/>
      <c r="E64" s="28" t="s">
        <v>14</v>
      </c>
      <c r="F64" s="29">
        <f>MEDIAN(F47:F62)</f>
        <v>212.5</v>
      </c>
      <c r="G64" s="3"/>
      <c r="H64" s="3"/>
    </row>
    <row r="65" spans="1:8" ht="12.75">
      <c r="A65" s="25"/>
      <c r="B65" s="25"/>
      <c r="C65" s="25"/>
      <c r="D65" s="25"/>
      <c r="E65" s="30" t="s">
        <v>15</v>
      </c>
      <c r="F65" s="31">
        <f>COUNT(F47:F62)</f>
        <v>16</v>
      </c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370</v>
      </c>
      <c r="B67" s="1" t="s">
        <v>384</v>
      </c>
      <c r="C67" s="3"/>
      <c r="D67" s="3"/>
      <c r="E67" s="3"/>
      <c r="F67" s="3"/>
      <c r="G67" s="3"/>
      <c r="H67" s="3"/>
    </row>
    <row r="68" spans="1:8" ht="12.75">
      <c r="A68" s="12" t="s">
        <v>104</v>
      </c>
      <c r="B68" s="53" t="s">
        <v>103</v>
      </c>
      <c r="C68" s="54"/>
      <c r="D68" s="54"/>
      <c r="E68" s="55"/>
      <c r="F68" s="13"/>
      <c r="G68" s="3"/>
      <c r="H68" s="3"/>
    </row>
    <row r="69" spans="1:8" ht="12.75">
      <c r="A69" s="11" t="s">
        <v>97</v>
      </c>
      <c r="B69" s="6" t="s">
        <v>98</v>
      </c>
      <c r="C69" s="6" t="s">
        <v>99</v>
      </c>
      <c r="D69" s="6" t="s">
        <v>100</v>
      </c>
      <c r="E69" s="7" t="s">
        <v>101</v>
      </c>
      <c r="F69" s="14" t="s">
        <v>102</v>
      </c>
      <c r="G69" s="3"/>
      <c r="H69" s="3"/>
    </row>
    <row r="70" spans="1:8" ht="12.75">
      <c r="A70" s="3" t="s">
        <v>69</v>
      </c>
      <c r="B70" s="3"/>
      <c r="C70" s="3"/>
      <c r="D70" s="3">
        <v>15</v>
      </c>
      <c r="E70" s="3"/>
      <c r="F70" s="3">
        <v>195</v>
      </c>
      <c r="G70" s="3"/>
      <c r="H70" s="3"/>
    </row>
    <row r="71" spans="1:8" ht="12.75">
      <c r="A71" s="3" t="s">
        <v>67</v>
      </c>
      <c r="B71" s="3"/>
      <c r="C71" s="3"/>
      <c r="D71" s="3">
        <v>45</v>
      </c>
      <c r="E71" s="3"/>
      <c r="F71" s="3">
        <v>225</v>
      </c>
      <c r="G71" s="3"/>
      <c r="H71" s="3"/>
    </row>
    <row r="72" spans="1:8" ht="12.75">
      <c r="A72" s="3"/>
      <c r="B72" s="3"/>
      <c r="C72" s="3"/>
      <c r="D72" s="3">
        <v>45</v>
      </c>
      <c r="E72" s="3"/>
      <c r="F72" s="3">
        <v>225</v>
      </c>
      <c r="G72" s="3"/>
      <c r="H72" s="3"/>
    </row>
    <row r="73" spans="1:8" ht="12.75">
      <c r="A73" s="3" t="s">
        <v>50</v>
      </c>
      <c r="B73" s="3"/>
      <c r="C73" s="3">
        <v>53</v>
      </c>
      <c r="D73" s="3"/>
      <c r="E73" s="3"/>
      <c r="F73" s="3">
        <v>127</v>
      </c>
      <c r="G73" s="3"/>
      <c r="H73" s="3"/>
    </row>
    <row r="74" spans="1:8" ht="12.75">
      <c r="A74" s="3" t="s">
        <v>62</v>
      </c>
      <c r="B74" s="3"/>
      <c r="C74" s="3"/>
      <c r="D74" s="3">
        <v>35</v>
      </c>
      <c r="E74" s="3"/>
      <c r="F74" s="3">
        <v>215</v>
      </c>
      <c r="G74" s="3"/>
      <c r="H74" s="3"/>
    </row>
    <row r="75" spans="1:8" ht="12.75">
      <c r="A75" s="3" t="s">
        <v>61</v>
      </c>
      <c r="B75" s="3"/>
      <c r="C75" s="3"/>
      <c r="D75" s="3">
        <v>79</v>
      </c>
      <c r="E75" s="3"/>
      <c r="F75" s="3">
        <v>259</v>
      </c>
      <c r="G75" s="3"/>
      <c r="H75" s="3"/>
    </row>
    <row r="76" spans="1:8" ht="12.75">
      <c r="A76" s="3" t="s">
        <v>71</v>
      </c>
      <c r="B76" s="3"/>
      <c r="C76" s="3"/>
      <c r="D76" s="3">
        <v>53</v>
      </c>
      <c r="E76" s="3"/>
      <c r="F76" s="3">
        <v>233</v>
      </c>
      <c r="G76" s="3"/>
      <c r="H76" s="3"/>
    </row>
    <row r="77" spans="1:8" ht="12.75">
      <c r="A77" s="3"/>
      <c r="B77" s="3"/>
      <c r="C77" s="3"/>
      <c r="D77" s="3">
        <v>53</v>
      </c>
      <c r="E77" s="3"/>
      <c r="F77" s="3">
        <v>233</v>
      </c>
      <c r="G77" s="3"/>
      <c r="H77" s="3"/>
    </row>
    <row r="78" spans="1:8" ht="12.75">
      <c r="A78" s="3" t="s">
        <v>72</v>
      </c>
      <c r="B78" s="3"/>
      <c r="C78" s="3"/>
      <c r="D78" s="3">
        <v>33</v>
      </c>
      <c r="E78" s="3"/>
      <c r="F78" s="3">
        <v>213</v>
      </c>
      <c r="G78" s="3"/>
      <c r="H78" s="3"/>
    </row>
    <row r="79" spans="1:8" ht="12.75">
      <c r="A79" s="3" t="s">
        <v>38</v>
      </c>
      <c r="B79" s="3"/>
      <c r="C79" s="3"/>
      <c r="D79" s="3">
        <v>25</v>
      </c>
      <c r="E79" s="3"/>
      <c r="F79" s="3">
        <v>205</v>
      </c>
      <c r="G79" s="3"/>
      <c r="H79" s="3"/>
    </row>
    <row r="80" spans="1:8" ht="12.75">
      <c r="A80" s="3" t="s">
        <v>73</v>
      </c>
      <c r="B80" s="3"/>
      <c r="C80" s="3"/>
      <c r="D80" s="3">
        <v>57</v>
      </c>
      <c r="E80" s="3"/>
      <c r="F80" s="3">
        <v>237</v>
      </c>
      <c r="G80" s="3"/>
      <c r="H80" s="3"/>
    </row>
    <row r="81" spans="1:8" ht="12.75">
      <c r="A81" s="3" t="s">
        <v>11</v>
      </c>
      <c r="B81" s="3"/>
      <c r="C81" s="3">
        <v>1</v>
      </c>
      <c r="D81" s="3"/>
      <c r="E81" s="3"/>
      <c r="F81" s="3">
        <v>179</v>
      </c>
      <c r="G81" s="3"/>
      <c r="H81" s="3"/>
    </row>
    <row r="82" spans="1:8" ht="12.75">
      <c r="A82" s="3" t="s">
        <v>74</v>
      </c>
      <c r="B82" s="3"/>
      <c r="C82" s="3"/>
      <c r="D82" s="3">
        <v>37</v>
      </c>
      <c r="E82" s="3"/>
      <c r="F82" s="3">
        <v>217</v>
      </c>
      <c r="G82" s="3"/>
      <c r="H82" s="3"/>
    </row>
    <row r="83" spans="1:8" ht="12.75">
      <c r="A83" s="3"/>
      <c r="B83" s="3"/>
      <c r="C83" s="3"/>
      <c r="D83" s="3">
        <v>37</v>
      </c>
      <c r="E83" s="3"/>
      <c r="F83" s="3">
        <v>217</v>
      </c>
      <c r="G83" s="3"/>
      <c r="H83" s="3"/>
    </row>
    <row r="84" spans="1:8" ht="12.75">
      <c r="A84" s="3"/>
      <c r="B84" s="3"/>
      <c r="C84" s="3"/>
      <c r="D84" s="3">
        <v>37</v>
      </c>
      <c r="E84" s="3"/>
      <c r="F84" s="3">
        <v>217</v>
      </c>
      <c r="G84" s="3"/>
      <c r="H84" s="3"/>
    </row>
    <row r="85" spans="1:8" ht="12.75">
      <c r="A85" s="3" t="s">
        <v>66</v>
      </c>
      <c r="B85" s="3"/>
      <c r="C85" s="3"/>
      <c r="D85" s="3">
        <v>43</v>
      </c>
      <c r="E85" s="3"/>
      <c r="F85" s="3">
        <v>223</v>
      </c>
      <c r="G85" s="3"/>
      <c r="H85" s="3"/>
    </row>
    <row r="86" spans="1:8" ht="12.75">
      <c r="A86" s="3"/>
      <c r="B86" s="3"/>
      <c r="C86" s="3"/>
      <c r="D86" s="3">
        <v>43</v>
      </c>
      <c r="E86" s="3"/>
      <c r="F86" s="3">
        <v>223</v>
      </c>
      <c r="G86" s="3"/>
      <c r="H86" s="3"/>
    </row>
    <row r="87" spans="1:8" ht="12.75">
      <c r="A87" s="3" t="s">
        <v>63</v>
      </c>
      <c r="B87" s="3"/>
      <c r="C87" s="3">
        <v>10</v>
      </c>
      <c r="D87" s="3"/>
      <c r="E87" s="3"/>
      <c r="F87" s="3">
        <v>170</v>
      </c>
      <c r="G87" s="3"/>
      <c r="H87" s="3"/>
    </row>
    <row r="88" spans="1:8" ht="12.75">
      <c r="A88" s="3"/>
      <c r="B88" s="3"/>
      <c r="C88" s="3">
        <v>10</v>
      </c>
      <c r="D88" s="3"/>
      <c r="E88" s="3"/>
      <c r="F88" s="3">
        <v>170</v>
      </c>
      <c r="G88" s="3"/>
      <c r="H88" s="3"/>
    </row>
    <row r="89" spans="1:8" ht="12.75">
      <c r="A89" s="3" t="s">
        <v>75</v>
      </c>
      <c r="B89" s="3"/>
      <c r="C89" s="3"/>
      <c r="D89" s="3">
        <v>55</v>
      </c>
      <c r="E89" s="3"/>
      <c r="F89" s="3">
        <v>235</v>
      </c>
      <c r="G89" s="3"/>
      <c r="H89" s="3"/>
    </row>
    <row r="90" spans="1:8" ht="12.75">
      <c r="A90" s="3"/>
      <c r="B90" s="3"/>
      <c r="C90" s="3"/>
      <c r="D90" s="3">
        <v>55</v>
      </c>
      <c r="E90" s="3"/>
      <c r="F90" s="3">
        <v>235</v>
      </c>
      <c r="G90" s="3"/>
      <c r="H90" s="3"/>
    </row>
    <row r="91" spans="1:8" ht="12.75">
      <c r="A91" s="3" t="s">
        <v>52</v>
      </c>
      <c r="B91" s="3"/>
      <c r="C91" s="3"/>
      <c r="D91" s="3">
        <v>50</v>
      </c>
      <c r="E91" s="3"/>
      <c r="F91" s="3">
        <v>230</v>
      </c>
      <c r="G91" s="3"/>
      <c r="H91" s="3"/>
    </row>
    <row r="92" spans="1:8" ht="12.75">
      <c r="A92" s="3" t="s">
        <v>62</v>
      </c>
      <c r="B92" s="3"/>
      <c r="C92" s="3"/>
      <c r="D92" s="3">
        <v>35</v>
      </c>
      <c r="E92" s="3"/>
      <c r="F92" s="3">
        <v>215</v>
      </c>
      <c r="G92" s="3"/>
      <c r="H92" s="3"/>
    </row>
    <row r="93" spans="1:8" ht="12.75">
      <c r="A93" s="3" t="s">
        <v>76</v>
      </c>
      <c r="B93" s="3"/>
      <c r="C93" s="3"/>
      <c r="D93" s="3">
        <v>76</v>
      </c>
      <c r="E93" s="3"/>
      <c r="F93" s="3">
        <v>256</v>
      </c>
      <c r="G93" s="3"/>
      <c r="H93" s="3"/>
    </row>
    <row r="94" spans="1:8" ht="12.75">
      <c r="A94" s="3" t="s">
        <v>5</v>
      </c>
      <c r="B94" s="3"/>
      <c r="C94" s="3"/>
      <c r="D94" s="3">
        <v>19</v>
      </c>
      <c r="E94" s="3"/>
      <c r="F94" s="3">
        <v>199</v>
      </c>
      <c r="G94" s="3"/>
      <c r="H94" s="3"/>
    </row>
    <row r="95" spans="1:8" ht="12.75">
      <c r="A95" s="3" t="s">
        <v>77</v>
      </c>
      <c r="B95" s="3"/>
      <c r="C95" s="3"/>
      <c r="D95" s="3">
        <v>90</v>
      </c>
      <c r="E95" s="3"/>
      <c r="F95" s="3">
        <v>270</v>
      </c>
      <c r="G95" s="3"/>
      <c r="H95" s="3"/>
    </row>
    <row r="96" spans="1:8" ht="12.75">
      <c r="A96" s="3"/>
      <c r="B96" s="3"/>
      <c r="C96" s="3"/>
      <c r="D96" s="3">
        <v>90</v>
      </c>
      <c r="E96" s="3"/>
      <c r="F96" s="3">
        <v>270</v>
      </c>
      <c r="G96" s="3"/>
      <c r="H96" s="3"/>
    </row>
    <row r="97" spans="1:8" ht="12.75">
      <c r="A97" s="3"/>
      <c r="B97" s="3"/>
      <c r="C97" s="3"/>
      <c r="D97" s="3">
        <v>90</v>
      </c>
      <c r="E97" s="3"/>
      <c r="F97" s="3">
        <v>270</v>
      </c>
      <c r="G97" s="3"/>
      <c r="H97" s="3"/>
    </row>
    <row r="98" spans="1:8" ht="12.75">
      <c r="A98" s="3" t="s">
        <v>78</v>
      </c>
      <c r="B98" s="3"/>
      <c r="C98" s="3"/>
      <c r="D98" s="3">
        <v>81</v>
      </c>
      <c r="E98" s="3"/>
      <c r="F98" s="3">
        <v>261</v>
      </c>
      <c r="G98" s="3"/>
      <c r="H98" s="3"/>
    </row>
    <row r="99" spans="1:8" ht="12.75">
      <c r="A99" s="3"/>
      <c r="B99" s="3"/>
      <c r="C99" s="3"/>
      <c r="D99" s="3">
        <v>81</v>
      </c>
      <c r="E99" s="3"/>
      <c r="F99" s="3">
        <v>261</v>
      </c>
      <c r="G99" s="3"/>
      <c r="H99" s="3"/>
    </row>
    <row r="100" spans="1:8" ht="12.75">
      <c r="A100" s="3" t="s">
        <v>72</v>
      </c>
      <c r="B100" s="3"/>
      <c r="C100" s="3"/>
      <c r="D100" s="3">
        <v>33</v>
      </c>
      <c r="E100" s="3"/>
      <c r="F100" s="3">
        <v>213</v>
      </c>
      <c r="G100" s="3"/>
      <c r="H100" s="3"/>
    </row>
    <row r="101" spans="1:8" ht="12.75">
      <c r="A101" s="3" t="s">
        <v>65</v>
      </c>
      <c r="B101" s="3"/>
      <c r="C101" s="3"/>
      <c r="D101" s="3">
        <v>44</v>
      </c>
      <c r="E101" s="3"/>
      <c r="F101" s="3">
        <v>224</v>
      </c>
      <c r="G101" s="3"/>
      <c r="H101" s="3"/>
    </row>
    <row r="102" spans="1:8" ht="12.75">
      <c r="A102" s="3" t="s">
        <v>38</v>
      </c>
      <c r="B102" s="3"/>
      <c r="C102" s="3"/>
      <c r="D102" s="3">
        <v>25</v>
      </c>
      <c r="E102" s="3"/>
      <c r="F102" s="3">
        <v>205</v>
      </c>
      <c r="G102" s="3"/>
      <c r="H102" s="3"/>
    </row>
    <row r="103" spans="1:8" ht="12.75">
      <c r="A103" s="3" t="s">
        <v>79</v>
      </c>
      <c r="B103" s="3"/>
      <c r="C103" s="3"/>
      <c r="D103" s="3">
        <v>45</v>
      </c>
      <c r="E103" s="3"/>
      <c r="F103" s="3">
        <v>225</v>
      </c>
      <c r="G103" s="3"/>
      <c r="H103" s="3"/>
    </row>
    <row r="104" spans="1:8" ht="12.75">
      <c r="A104" s="3"/>
      <c r="B104" s="3"/>
      <c r="C104" s="3"/>
      <c r="D104" s="3">
        <v>45</v>
      </c>
      <c r="E104" s="3"/>
      <c r="F104" s="3">
        <v>225</v>
      </c>
      <c r="G104" s="3"/>
      <c r="H104" s="3"/>
    </row>
    <row r="105" spans="1:8" ht="12.75">
      <c r="A105" s="3"/>
      <c r="B105" s="3"/>
      <c r="C105" s="3"/>
      <c r="D105" s="3">
        <v>45</v>
      </c>
      <c r="E105" s="3"/>
      <c r="F105" s="3">
        <v>225</v>
      </c>
      <c r="G105" s="3"/>
      <c r="H105" s="3"/>
    </row>
    <row r="106" spans="1:8" ht="12.75">
      <c r="A106" s="3" t="s">
        <v>80</v>
      </c>
      <c r="B106" s="3"/>
      <c r="C106" s="3"/>
      <c r="D106" s="3">
        <v>30</v>
      </c>
      <c r="E106" s="3"/>
      <c r="F106" s="3">
        <v>210</v>
      </c>
      <c r="G106" s="3"/>
      <c r="H106" s="3"/>
    </row>
    <row r="107" spans="1:8" ht="12.75">
      <c r="A107" s="3"/>
      <c r="B107" s="3"/>
      <c r="C107" s="3"/>
      <c r="D107" s="3">
        <v>30</v>
      </c>
      <c r="E107" s="3"/>
      <c r="F107" s="3">
        <v>210</v>
      </c>
      <c r="G107" s="3"/>
      <c r="H107" s="3"/>
    </row>
    <row r="108" spans="1:8" ht="12.75">
      <c r="A108" s="3" t="s">
        <v>81</v>
      </c>
      <c r="B108" s="3"/>
      <c r="C108" s="3"/>
      <c r="D108" s="3">
        <v>15</v>
      </c>
      <c r="E108" s="3"/>
      <c r="F108" s="3">
        <v>195</v>
      </c>
      <c r="G108" s="3"/>
      <c r="H108" s="3"/>
    </row>
    <row r="109" spans="1:8" ht="12.75">
      <c r="A109" s="3"/>
      <c r="B109" s="3"/>
      <c r="C109" s="3"/>
      <c r="D109" s="3">
        <v>15</v>
      </c>
      <c r="E109" s="3"/>
      <c r="F109" s="3">
        <v>195</v>
      </c>
      <c r="G109" s="3"/>
      <c r="H109" s="3"/>
    </row>
    <row r="110" spans="1:8" ht="12.75">
      <c r="A110" s="3" t="s">
        <v>82</v>
      </c>
      <c r="B110" s="3"/>
      <c r="C110" s="3"/>
      <c r="D110" s="3">
        <v>0</v>
      </c>
      <c r="E110" s="3"/>
      <c r="F110" s="3">
        <v>180</v>
      </c>
      <c r="G110" s="3"/>
      <c r="H110" s="3"/>
    </row>
    <row r="111" spans="1:8" ht="12.75">
      <c r="A111" s="3" t="s">
        <v>29</v>
      </c>
      <c r="B111" s="3"/>
      <c r="C111" s="3">
        <v>13</v>
      </c>
      <c r="D111" s="3"/>
      <c r="E111" s="3"/>
      <c r="F111" s="3">
        <v>167</v>
      </c>
      <c r="G111" s="3"/>
      <c r="H111" s="3"/>
    </row>
    <row r="112" spans="1:8" ht="12.75">
      <c r="A112" s="24"/>
      <c r="B112" s="24"/>
      <c r="C112" s="24"/>
      <c r="D112" s="24"/>
      <c r="E112" s="26" t="s">
        <v>13</v>
      </c>
      <c r="F112" s="27">
        <f>AVERAGE(F70:F111)</f>
        <v>218.07142857142858</v>
      </c>
      <c r="G112" s="3"/>
      <c r="H112" s="3"/>
    </row>
    <row r="113" spans="1:8" ht="12.75">
      <c r="A113" s="17"/>
      <c r="B113" s="17"/>
      <c r="C113" s="17"/>
      <c r="D113" s="17"/>
      <c r="E113" s="28" t="s">
        <v>14</v>
      </c>
      <c r="F113" s="35">
        <f>MEDIAN(F70:F111)</f>
        <v>220</v>
      </c>
      <c r="G113" s="3"/>
      <c r="H113" s="3"/>
    </row>
    <row r="114" spans="1:8" ht="12.75">
      <c r="A114" s="25"/>
      <c r="B114" s="25"/>
      <c r="C114" s="25"/>
      <c r="D114" s="25"/>
      <c r="E114" s="30" t="s">
        <v>15</v>
      </c>
      <c r="F114" s="34">
        <f>COUNT(F70:F111)</f>
        <v>42</v>
      </c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4" t="s">
        <v>105</v>
      </c>
      <c r="B117" s="10" t="s">
        <v>385</v>
      </c>
      <c r="C117" s="3"/>
      <c r="D117" s="3"/>
      <c r="E117" s="3"/>
      <c r="F117" s="3"/>
      <c r="G117" s="3"/>
      <c r="H117" s="3"/>
    </row>
    <row r="118" spans="1:8" ht="12.75">
      <c r="A118" s="4"/>
      <c r="B118" s="10" t="s">
        <v>387</v>
      </c>
      <c r="C118" s="3"/>
      <c r="D118" s="3"/>
      <c r="E118" s="3"/>
      <c r="F118" s="3"/>
      <c r="G118" s="3"/>
      <c r="H118" s="3"/>
    </row>
    <row r="119" spans="1:8" ht="12.75">
      <c r="A119" s="12" t="s">
        <v>104</v>
      </c>
      <c r="B119" s="53" t="s">
        <v>103</v>
      </c>
      <c r="C119" s="54"/>
      <c r="D119" s="54"/>
      <c r="E119" s="55"/>
      <c r="F119" s="13"/>
      <c r="G119" s="3"/>
      <c r="H119" s="3"/>
    </row>
    <row r="120" spans="1:8" ht="12.75">
      <c r="A120" s="11" t="s">
        <v>97</v>
      </c>
      <c r="B120" s="6" t="s">
        <v>98</v>
      </c>
      <c r="C120" s="6" t="s">
        <v>99</v>
      </c>
      <c r="D120" s="6" t="s">
        <v>100</v>
      </c>
      <c r="E120" s="7" t="s">
        <v>101</v>
      </c>
      <c r="F120" s="14" t="s">
        <v>102</v>
      </c>
      <c r="G120" s="3"/>
      <c r="H120" s="3"/>
    </row>
    <row r="121" spans="1:8" ht="12.75">
      <c r="A121" s="3" t="s">
        <v>10</v>
      </c>
      <c r="B121" s="3"/>
      <c r="C121" s="3">
        <v>7</v>
      </c>
      <c r="D121" s="3"/>
      <c r="E121" s="3"/>
      <c r="F121" s="3">
        <v>173</v>
      </c>
      <c r="G121" s="3"/>
      <c r="H121" s="3"/>
    </row>
    <row r="122" spans="1:8" ht="12.75">
      <c r="A122" s="3" t="s">
        <v>6</v>
      </c>
      <c r="B122" s="3"/>
      <c r="C122" s="3">
        <v>8</v>
      </c>
      <c r="D122" s="3"/>
      <c r="E122" s="3"/>
      <c r="F122" s="3">
        <v>172</v>
      </c>
      <c r="G122" s="3"/>
      <c r="H122" s="3"/>
    </row>
    <row r="123" spans="1:8" ht="12.75">
      <c r="A123" s="3" t="s">
        <v>70</v>
      </c>
      <c r="B123" s="3"/>
      <c r="C123" s="3">
        <v>25</v>
      </c>
      <c r="D123" s="3"/>
      <c r="E123" s="3"/>
      <c r="F123" s="3">
        <v>155</v>
      </c>
      <c r="G123" s="3"/>
      <c r="H123" s="3"/>
    </row>
    <row r="124" spans="1:8" ht="12.75">
      <c r="A124" s="3" t="s">
        <v>83</v>
      </c>
      <c r="B124" s="3"/>
      <c r="C124" s="3">
        <v>42</v>
      </c>
      <c r="D124" s="3"/>
      <c r="E124" s="3"/>
      <c r="F124" s="3">
        <v>138</v>
      </c>
      <c r="G124" s="3"/>
      <c r="H124" s="3"/>
    </row>
    <row r="125" spans="1:8" ht="12.75">
      <c r="A125" s="3" t="s">
        <v>84</v>
      </c>
      <c r="B125" s="3"/>
      <c r="C125" s="3">
        <v>48</v>
      </c>
      <c r="D125" s="3"/>
      <c r="E125" s="3"/>
      <c r="F125" s="3">
        <v>132</v>
      </c>
      <c r="G125" s="3"/>
      <c r="H125" s="3"/>
    </row>
    <row r="126" spans="1:8" ht="12.75">
      <c r="A126" s="3" t="s">
        <v>85</v>
      </c>
      <c r="B126" s="3"/>
      <c r="C126" s="3">
        <v>46</v>
      </c>
      <c r="D126" s="3"/>
      <c r="E126" s="3"/>
      <c r="F126" s="3">
        <v>134</v>
      </c>
      <c r="G126" s="3"/>
      <c r="H126" s="3"/>
    </row>
    <row r="127" spans="1:8" ht="12.75">
      <c r="A127" s="3" t="s">
        <v>64</v>
      </c>
      <c r="B127" s="3"/>
      <c r="C127" s="3"/>
      <c r="D127" s="3">
        <v>11</v>
      </c>
      <c r="E127" s="3"/>
      <c r="F127" s="3">
        <v>191</v>
      </c>
      <c r="G127" s="3"/>
      <c r="H127" s="3"/>
    </row>
    <row r="128" spans="1:8" ht="12.75">
      <c r="A128" s="3" t="s">
        <v>3</v>
      </c>
      <c r="B128" s="3"/>
      <c r="C128" s="3">
        <v>37</v>
      </c>
      <c r="D128" s="3"/>
      <c r="E128" s="3"/>
      <c r="F128" s="3">
        <v>143</v>
      </c>
      <c r="G128" s="3"/>
      <c r="H128" s="3"/>
    </row>
    <row r="129" spans="1:8" ht="12.75">
      <c r="A129" s="3" t="s">
        <v>68</v>
      </c>
      <c r="B129" s="3"/>
      <c r="C129" s="3"/>
      <c r="D129" s="3">
        <v>47</v>
      </c>
      <c r="E129" s="3"/>
      <c r="F129" s="3">
        <v>227</v>
      </c>
      <c r="G129" s="3"/>
      <c r="H129" s="3"/>
    </row>
    <row r="130" spans="1:8" ht="12.75">
      <c r="A130" s="3" t="s">
        <v>86</v>
      </c>
      <c r="B130" s="3"/>
      <c r="C130" s="3"/>
      <c r="D130" s="3">
        <v>41</v>
      </c>
      <c r="E130" s="3"/>
      <c r="F130" s="3">
        <v>221</v>
      </c>
      <c r="G130" s="3"/>
      <c r="H130" s="3"/>
    </row>
    <row r="131" spans="1:8" ht="12.75">
      <c r="A131" s="3" t="s">
        <v>87</v>
      </c>
      <c r="B131" s="3"/>
      <c r="C131" s="3"/>
      <c r="D131" s="3">
        <v>64</v>
      </c>
      <c r="E131" s="3"/>
      <c r="F131" s="3">
        <v>244</v>
      </c>
      <c r="G131" s="3"/>
      <c r="H131" s="3"/>
    </row>
    <row r="132" spans="1:8" ht="12.75">
      <c r="A132" s="3" t="s">
        <v>88</v>
      </c>
      <c r="B132" s="3"/>
      <c r="C132" s="3"/>
      <c r="D132" s="3">
        <v>6</v>
      </c>
      <c r="E132" s="3"/>
      <c r="F132" s="3">
        <v>186</v>
      </c>
      <c r="G132" s="3"/>
      <c r="H132" s="3"/>
    </row>
    <row r="133" spans="1:8" ht="12.75">
      <c r="A133" s="3" t="s">
        <v>1</v>
      </c>
      <c r="B133" s="3"/>
      <c r="C133" s="3">
        <v>33</v>
      </c>
      <c r="D133" s="3"/>
      <c r="E133" s="3"/>
      <c r="F133" s="3">
        <v>147</v>
      </c>
      <c r="G133" s="3"/>
      <c r="H133" s="3"/>
    </row>
    <row r="134" spans="1:8" ht="12.75">
      <c r="A134" s="3" t="s">
        <v>83</v>
      </c>
      <c r="B134" s="3"/>
      <c r="C134" s="3">
        <v>42</v>
      </c>
      <c r="D134" s="3"/>
      <c r="E134" s="3"/>
      <c r="F134" s="3">
        <v>138</v>
      </c>
      <c r="G134" s="3"/>
      <c r="H134" s="3"/>
    </row>
    <row r="135" spans="1:8" ht="12.75">
      <c r="A135" s="9" t="s">
        <v>89</v>
      </c>
      <c r="B135" s="9"/>
      <c r="C135" s="9"/>
      <c r="D135" s="9"/>
      <c r="E135" s="9"/>
      <c r="F135" s="9"/>
      <c r="G135" s="3" t="s">
        <v>386</v>
      </c>
      <c r="H135" s="3"/>
    </row>
    <row r="136" spans="1:8" ht="12.75">
      <c r="A136" s="3" t="s">
        <v>2</v>
      </c>
      <c r="B136" s="3"/>
      <c r="C136" s="3">
        <v>44</v>
      </c>
      <c r="D136" s="3"/>
      <c r="E136" s="3"/>
      <c r="F136" s="3">
        <v>136</v>
      </c>
      <c r="G136" s="3"/>
      <c r="H136" s="3"/>
    </row>
    <row r="137" spans="1:8" ht="12.75">
      <c r="A137" s="3" t="s">
        <v>90</v>
      </c>
      <c r="B137" s="3"/>
      <c r="C137" s="3">
        <v>39</v>
      </c>
      <c r="D137" s="3"/>
      <c r="E137" s="3"/>
      <c r="F137" s="3">
        <v>141</v>
      </c>
      <c r="G137" s="3"/>
      <c r="H137" s="3"/>
    </row>
    <row r="138" spans="1:8" ht="12.75">
      <c r="A138" s="3" t="s">
        <v>91</v>
      </c>
      <c r="B138" s="3"/>
      <c r="C138" s="3">
        <v>38</v>
      </c>
      <c r="D138" s="3"/>
      <c r="E138" s="3"/>
      <c r="F138" s="3">
        <v>142</v>
      </c>
      <c r="G138" s="3"/>
      <c r="H138" s="3"/>
    </row>
    <row r="139" spans="1:8" ht="12.75">
      <c r="A139" s="3" t="s">
        <v>8</v>
      </c>
      <c r="B139" s="3"/>
      <c r="C139" s="3">
        <v>52</v>
      </c>
      <c r="D139" s="3"/>
      <c r="E139" s="3"/>
      <c r="F139" s="3">
        <v>128</v>
      </c>
      <c r="G139" s="3"/>
      <c r="H139" s="3"/>
    </row>
    <row r="140" spans="1:8" ht="12.75">
      <c r="A140" s="3" t="s">
        <v>92</v>
      </c>
      <c r="B140" s="3"/>
      <c r="C140" s="3">
        <v>56</v>
      </c>
      <c r="D140" s="3"/>
      <c r="E140" s="3"/>
      <c r="F140" s="3">
        <v>124</v>
      </c>
      <c r="G140" s="3"/>
      <c r="H140" s="3"/>
    </row>
    <row r="141" spans="1:8" ht="12.75">
      <c r="A141" s="3" t="s">
        <v>90</v>
      </c>
      <c r="B141" s="3"/>
      <c r="C141" s="3">
        <v>39</v>
      </c>
      <c r="D141" s="3"/>
      <c r="E141" s="3"/>
      <c r="F141" s="3">
        <v>141</v>
      </c>
      <c r="G141" s="3"/>
      <c r="H141" s="3"/>
    </row>
    <row r="142" spans="1:8" ht="12.75">
      <c r="A142" s="3" t="s">
        <v>93</v>
      </c>
      <c r="B142" s="3"/>
      <c r="C142" s="3">
        <v>74</v>
      </c>
      <c r="D142" s="3"/>
      <c r="E142" s="3"/>
      <c r="F142" s="3">
        <v>106</v>
      </c>
      <c r="G142" s="3"/>
      <c r="H142" s="3"/>
    </row>
    <row r="143" spans="1:8" ht="12.75">
      <c r="A143" s="3" t="s">
        <v>94</v>
      </c>
      <c r="B143" s="3"/>
      <c r="C143" s="3">
        <v>37</v>
      </c>
      <c r="D143" s="3"/>
      <c r="E143" s="3"/>
      <c r="F143" s="3">
        <v>143</v>
      </c>
      <c r="G143" s="3"/>
      <c r="H143" s="3"/>
    </row>
    <row r="144" spans="1:8" ht="12.75">
      <c r="A144" s="3"/>
      <c r="B144" s="3"/>
      <c r="C144" s="3">
        <v>37</v>
      </c>
      <c r="D144" s="3"/>
      <c r="E144" s="3"/>
      <c r="F144" s="3">
        <v>143</v>
      </c>
      <c r="G144" s="3"/>
      <c r="H144" s="3"/>
    </row>
    <row r="145" spans="1:8" ht="12.75">
      <c r="A145" s="3"/>
      <c r="B145" s="3"/>
      <c r="C145" s="3">
        <v>37</v>
      </c>
      <c r="D145" s="3"/>
      <c r="E145" s="3"/>
      <c r="F145" s="3">
        <v>143</v>
      </c>
      <c r="G145" s="3"/>
      <c r="H145" s="3"/>
    </row>
    <row r="146" spans="1:8" ht="12.75">
      <c r="A146" s="3" t="s">
        <v>95</v>
      </c>
      <c r="B146" s="3"/>
      <c r="C146" s="3">
        <v>57</v>
      </c>
      <c r="D146" s="3"/>
      <c r="E146" s="3"/>
      <c r="F146" s="3">
        <v>123</v>
      </c>
      <c r="G146" s="3"/>
      <c r="H146" s="3"/>
    </row>
    <row r="147" spans="1:8" ht="12.75">
      <c r="A147" s="3"/>
      <c r="B147" s="3"/>
      <c r="C147" s="3">
        <v>57</v>
      </c>
      <c r="D147" s="3"/>
      <c r="E147" s="3"/>
      <c r="F147" s="3">
        <v>123</v>
      </c>
      <c r="G147" s="3"/>
      <c r="H147" s="3"/>
    </row>
    <row r="148" spans="1:8" ht="12.75">
      <c r="A148" s="32"/>
      <c r="B148" s="32"/>
      <c r="C148" s="32"/>
      <c r="D148" s="32"/>
      <c r="E148" s="26" t="s">
        <v>13</v>
      </c>
      <c r="F148" s="27">
        <f>AVERAGE(F121:F147)</f>
        <v>153.6153846153846</v>
      </c>
      <c r="G148" s="3"/>
      <c r="H148" s="3"/>
    </row>
    <row r="149" spans="1:8" ht="12.75">
      <c r="A149" s="33"/>
      <c r="B149" s="33"/>
      <c r="C149" s="33"/>
      <c r="D149" s="33"/>
      <c r="E149" s="28" t="s">
        <v>14</v>
      </c>
      <c r="F149" s="35">
        <f>MEDIAN(F121:F147)</f>
        <v>142.5</v>
      </c>
      <c r="G149" s="3"/>
      <c r="H149" s="3"/>
    </row>
    <row r="150" spans="1:8" ht="12.75">
      <c r="A150" s="34"/>
      <c r="B150" s="34"/>
      <c r="C150" s="34"/>
      <c r="D150" s="34"/>
      <c r="E150" s="30" t="s">
        <v>15</v>
      </c>
      <c r="F150" s="34">
        <f>COUNT(F121:F147)</f>
        <v>26</v>
      </c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4" t="s">
        <v>371</v>
      </c>
      <c r="B153" s="10" t="s">
        <v>388</v>
      </c>
      <c r="C153" s="3"/>
      <c r="D153" s="3"/>
      <c r="E153" s="5"/>
      <c r="F153" s="3"/>
      <c r="G153" s="3"/>
      <c r="H153" s="3"/>
    </row>
    <row r="154" spans="1:8" ht="12.75">
      <c r="A154" s="12" t="s">
        <v>104</v>
      </c>
      <c r="B154" s="53" t="s">
        <v>103</v>
      </c>
      <c r="C154" s="54"/>
      <c r="D154" s="54"/>
      <c r="E154" s="55"/>
      <c r="F154" s="13"/>
      <c r="G154" s="3"/>
      <c r="H154" s="3"/>
    </row>
    <row r="155" spans="1:8" ht="12.75">
      <c r="A155" s="11" t="s">
        <v>97</v>
      </c>
      <c r="B155" s="6" t="s">
        <v>98</v>
      </c>
      <c r="C155" s="6" t="s">
        <v>99</v>
      </c>
      <c r="D155" s="6" t="s">
        <v>100</v>
      </c>
      <c r="E155" s="7" t="s">
        <v>101</v>
      </c>
      <c r="F155" s="14" t="s">
        <v>102</v>
      </c>
      <c r="G155" s="3"/>
      <c r="H155" s="3"/>
    </row>
    <row r="156" spans="1:8" ht="12.75">
      <c r="A156" s="18" t="s">
        <v>106</v>
      </c>
      <c r="B156" s="17"/>
      <c r="C156" s="17"/>
      <c r="D156" s="17"/>
      <c r="E156" s="16"/>
      <c r="F156" s="17"/>
      <c r="G156" s="3"/>
      <c r="H156" s="3"/>
    </row>
    <row r="157" spans="1:8" ht="12.75">
      <c r="A157" s="3" t="s">
        <v>37</v>
      </c>
      <c r="B157" s="3"/>
      <c r="C157" s="3"/>
      <c r="D157" s="3">
        <v>6</v>
      </c>
      <c r="E157" s="3"/>
      <c r="F157" s="3">
        <v>186</v>
      </c>
      <c r="G157" s="3"/>
      <c r="H157" s="3"/>
    </row>
    <row r="158" spans="1:8" ht="12.75">
      <c r="A158" s="3"/>
      <c r="B158" s="3"/>
      <c r="C158" s="3"/>
      <c r="D158" s="3">
        <v>6</v>
      </c>
      <c r="E158" s="3"/>
      <c r="F158" s="3">
        <v>186</v>
      </c>
      <c r="G158" s="3"/>
      <c r="H158" s="3"/>
    </row>
    <row r="159" spans="1:8" ht="12.75">
      <c r="A159" s="3" t="s">
        <v>38</v>
      </c>
      <c r="B159" s="3"/>
      <c r="C159" s="3"/>
      <c r="D159" s="3">
        <v>25</v>
      </c>
      <c r="E159" s="3"/>
      <c r="F159" s="3">
        <v>205</v>
      </c>
      <c r="G159" s="3"/>
      <c r="H159" s="3"/>
    </row>
    <row r="160" spans="1:8" ht="12.75">
      <c r="A160" s="3"/>
      <c r="B160" s="3"/>
      <c r="C160" s="3"/>
      <c r="D160" s="3">
        <v>25</v>
      </c>
      <c r="E160" s="3"/>
      <c r="F160" s="3">
        <v>205</v>
      </c>
      <c r="G160" s="3"/>
      <c r="H160" s="3"/>
    </row>
    <row r="161" spans="1:8" ht="12.75">
      <c r="A161" s="3" t="s">
        <v>39</v>
      </c>
      <c r="B161" s="3"/>
      <c r="C161" s="3"/>
      <c r="D161" s="3">
        <v>27</v>
      </c>
      <c r="E161" s="3"/>
      <c r="F161" s="3">
        <v>207</v>
      </c>
      <c r="G161" s="3"/>
      <c r="H161" s="3"/>
    </row>
    <row r="162" spans="1:8" ht="12.75">
      <c r="A162" s="3" t="s">
        <v>40</v>
      </c>
      <c r="B162" s="3">
        <v>53</v>
      </c>
      <c r="C162" s="3"/>
      <c r="D162" s="3"/>
      <c r="E162" s="3"/>
      <c r="F162" s="3">
        <v>53</v>
      </c>
      <c r="G162" s="3"/>
      <c r="H162" s="3"/>
    </row>
    <row r="163" spans="1:8" ht="12.75">
      <c r="A163" s="3"/>
      <c r="B163" s="3">
        <v>53</v>
      </c>
      <c r="C163" s="3"/>
      <c r="D163" s="3"/>
      <c r="E163" s="3"/>
      <c r="F163" s="3">
        <v>53</v>
      </c>
      <c r="G163" s="3"/>
      <c r="H163" s="3"/>
    </row>
    <row r="164" spans="1:8" ht="12.75">
      <c r="A164" s="3" t="s">
        <v>9</v>
      </c>
      <c r="B164" s="3"/>
      <c r="C164" s="3"/>
      <c r="D164" s="3">
        <v>30</v>
      </c>
      <c r="E164" s="3"/>
      <c r="F164" s="3">
        <v>210</v>
      </c>
      <c r="G164" s="3"/>
      <c r="H164" s="3"/>
    </row>
    <row r="165" spans="1:8" ht="12.75">
      <c r="A165" s="3" t="s">
        <v>41</v>
      </c>
      <c r="B165" s="3"/>
      <c r="C165" s="3"/>
      <c r="D165" s="3"/>
      <c r="E165" s="3">
        <v>87</v>
      </c>
      <c r="F165" s="3">
        <v>273</v>
      </c>
      <c r="G165" s="3"/>
      <c r="H165" s="3"/>
    </row>
    <row r="166" spans="1:8" ht="12.75">
      <c r="A166" s="3" t="s">
        <v>22</v>
      </c>
      <c r="B166" s="3"/>
      <c r="C166" s="3"/>
      <c r="D166" s="3">
        <v>21</v>
      </c>
      <c r="E166" s="3"/>
      <c r="F166" s="3">
        <v>201</v>
      </c>
      <c r="G166" s="3"/>
      <c r="H166" s="3"/>
    </row>
    <row r="167" spans="1:8" ht="12.75">
      <c r="A167" s="3" t="s">
        <v>39</v>
      </c>
      <c r="B167" s="3"/>
      <c r="C167" s="3"/>
      <c r="D167" s="3">
        <v>27</v>
      </c>
      <c r="E167" s="3"/>
      <c r="F167" s="3">
        <v>207</v>
      </c>
      <c r="G167" s="3"/>
      <c r="H167" s="3"/>
    </row>
    <row r="168" spans="1:8" ht="12.75">
      <c r="A168" s="3" t="s">
        <v>27</v>
      </c>
      <c r="B168" s="3"/>
      <c r="C168" s="3"/>
      <c r="D168" s="3">
        <v>18</v>
      </c>
      <c r="E168" s="3"/>
      <c r="F168" s="3">
        <v>198</v>
      </c>
      <c r="G168" s="3"/>
      <c r="H168" s="3"/>
    </row>
    <row r="169" spans="1:8" ht="12.75">
      <c r="A169" s="3" t="s">
        <v>27</v>
      </c>
      <c r="B169" s="3"/>
      <c r="C169" s="3"/>
      <c r="D169" s="3">
        <v>18</v>
      </c>
      <c r="E169" s="3"/>
      <c r="F169" s="3">
        <v>198</v>
      </c>
      <c r="G169" s="3"/>
      <c r="H169" s="3"/>
    </row>
    <row r="170" spans="1:8" ht="12.75">
      <c r="A170" s="3" t="s">
        <v>42</v>
      </c>
      <c r="B170" s="3"/>
      <c r="C170" s="3">
        <v>45</v>
      </c>
      <c r="D170" s="3"/>
      <c r="E170" s="3"/>
      <c r="F170" s="3">
        <v>135</v>
      </c>
      <c r="G170" s="3"/>
      <c r="H170" s="3"/>
    </row>
    <row r="171" spans="1:8" ht="12.75">
      <c r="A171" s="3" t="s">
        <v>43</v>
      </c>
      <c r="B171" s="3"/>
      <c r="C171" s="3">
        <v>16</v>
      </c>
      <c r="D171" s="3"/>
      <c r="E171" s="3"/>
      <c r="F171" s="3">
        <v>164</v>
      </c>
      <c r="G171" s="3"/>
      <c r="H171" s="3"/>
    </row>
    <row r="172" spans="1:8" ht="12.75">
      <c r="A172" s="3" t="s">
        <v>44</v>
      </c>
      <c r="B172" s="3">
        <v>43</v>
      </c>
      <c r="C172" s="3"/>
      <c r="D172" s="3"/>
      <c r="E172" s="3"/>
      <c r="F172" s="3">
        <v>43</v>
      </c>
      <c r="G172" s="3"/>
      <c r="H172" s="3"/>
    </row>
    <row r="173" spans="1:8" ht="12.75">
      <c r="A173" s="3" t="s">
        <v>45</v>
      </c>
      <c r="B173" s="3">
        <v>39</v>
      </c>
      <c r="C173" s="3"/>
      <c r="D173" s="3"/>
      <c r="E173" s="3"/>
      <c r="F173" s="3">
        <v>39</v>
      </c>
      <c r="G173" s="3"/>
      <c r="H173" s="3"/>
    </row>
    <row r="174" spans="1:8" ht="12.75">
      <c r="A174" s="3" t="s">
        <v>46</v>
      </c>
      <c r="B174" s="3"/>
      <c r="C174" s="3"/>
      <c r="D174" s="3"/>
      <c r="E174" s="3"/>
      <c r="F174" s="3">
        <v>316</v>
      </c>
      <c r="G174" s="3"/>
      <c r="H174" s="3"/>
    </row>
    <row r="175" spans="1:8" ht="12.75">
      <c r="A175" s="15" t="s">
        <v>107</v>
      </c>
      <c r="B175" s="3"/>
      <c r="C175" s="3"/>
      <c r="D175" s="3"/>
      <c r="E175" s="3"/>
      <c r="F175" s="3"/>
      <c r="G175" s="3"/>
      <c r="H175" s="3"/>
    </row>
    <row r="176" spans="1:8" ht="12.75">
      <c r="A176" s="3" t="s">
        <v>47</v>
      </c>
      <c r="B176" s="3"/>
      <c r="C176" s="3"/>
      <c r="D176" s="3"/>
      <c r="E176" s="3">
        <v>79</v>
      </c>
      <c r="F176" s="3">
        <v>281</v>
      </c>
      <c r="G176" s="3"/>
      <c r="H176" s="3"/>
    </row>
    <row r="177" spans="1:8" ht="12.75">
      <c r="A177" s="3" t="s">
        <v>46</v>
      </c>
      <c r="B177" s="3"/>
      <c r="C177" s="3"/>
      <c r="D177" s="3"/>
      <c r="E177" s="3">
        <v>44</v>
      </c>
      <c r="F177" s="3">
        <v>316</v>
      </c>
      <c r="G177" s="3"/>
      <c r="H177" s="3"/>
    </row>
    <row r="178" spans="1:8" ht="12.75">
      <c r="A178" s="3" t="s">
        <v>48</v>
      </c>
      <c r="B178" s="3"/>
      <c r="C178" s="3"/>
      <c r="D178" s="3">
        <v>87</v>
      </c>
      <c r="E178" s="3"/>
      <c r="F178" s="3">
        <v>267</v>
      </c>
      <c r="G178" s="3"/>
      <c r="H178" s="3"/>
    </row>
    <row r="179" spans="1:8" ht="12.75">
      <c r="A179" s="3" t="s">
        <v>4</v>
      </c>
      <c r="B179" s="3"/>
      <c r="C179" s="3">
        <v>19</v>
      </c>
      <c r="D179" s="3"/>
      <c r="E179" s="3"/>
      <c r="F179" s="3">
        <v>199</v>
      </c>
      <c r="G179" s="3"/>
      <c r="H179" s="3"/>
    </row>
    <row r="180" spans="1:8" ht="12.75">
      <c r="A180" s="3" t="s">
        <v>0</v>
      </c>
      <c r="B180" s="3"/>
      <c r="C180" s="3">
        <v>60</v>
      </c>
      <c r="D180" s="3"/>
      <c r="E180" s="3"/>
      <c r="F180" s="3">
        <v>240</v>
      </c>
      <c r="G180" s="3"/>
      <c r="H180" s="3"/>
    </row>
    <row r="181" spans="1:8" ht="12.75">
      <c r="A181" s="3" t="s">
        <v>49</v>
      </c>
      <c r="B181" s="3"/>
      <c r="C181" s="3">
        <v>50</v>
      </c>
      <c r="D181" s="3"/>
      <c r="E181" s="3"/>
      <c r="F181" s="3">
        <v>230</v>
      </c>
      <c r="G181" s="3"/>
      <c r="H181" s="3"/>
    </row>
    <row r="182" spans="1:8" ht="12.75">
      <c r="A182" s="3" t="s">
        <v>50</v>
      </c>
      <c r="B182" s="3"/>
      <c r="C182" s="3">
        <v>53</v>
      </c>
      <c r="D182" s="3"/>
      <c r="E182" s="3"/>
      <c r="F182" s="3">
        <v>233</v>
      </c>
      <c r="G182" s="3"/>
      <c r="H182" s="3"/>
    </row>
    <row r="183" spans="1:8" ht="12.75">
      <c r="A183" s="3" t="s">
        <v>0</v>
      </c>
      <c r="B183" s="3"/>
      <c r="C183" s="3">
        <v>60</v>
      </c>
      <c r="D183" s="3"/>
      <c r="E183" s="3"/>
      <c r="F183" s="3">
        <v>240</v>
      </c>
      <c r="G183" s="3"/>
      <c r="H183" s="3"/>
    </row>
    <row r="184" spans="1:8" ht="12.75">
      <c r="A184" s="32"/>
      <c r="B184" s="32"/>
      <c r="C184" s="32"/>
      <c r="D184" s="32"/>
      <c r="E184" s="26" t="s">
        <v>13</v>
      </c>
      <c r="F184" s="27">
        <f>AVERAGE(F157:F183)</f>
        <v>195.57692307692307</v>
      </c>
      <c r="G184" s="3"/>
      <c r="H184" s="3"/>
    </row>
    <row r="185" spans="1:8" ht="12.75">
      <c r="A185" s="33"/>
      <c r="B185" s="33"/>
      <c r="C185" s="33"/>
      <c r="D185" s="33"/>
      <c r="E185" s="28" t="s">
        <v>14</v>
      </c>
      <c r="F185" s="29">
        <f>MEDIAN(F157:F183)</f>
        <v>205</v>
      </c>
      <c r="G185" s="3"/>
      <c r="H185" s="3"/>
    </row>
    <row r="186" spans="1:8" ht="12.75">
      <c r="A186" s="34"/>
      <c r="B186" s="34"/>
      <c r="C186" s="34"/>
      <c r="D186" s="34"/>
      <c r="E186" s="30" t="s">
        <v>15</v>
      </c>
      <c r="F186" s="31">
        <f>COUNT(F157:F183)</f>
        <v>26</v>
      </c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4" t="s">
        <v>372</v>
      </c>
      <c r="B188" s="10" t="s">
        <v>389</v>
      </c>
      <c r="C188" s="3"/>
      <c r="D188" s="3"/>
      <c r="E188" s="3"/>
      <c r="F188" s="3"/>
      <c r="G188" s="3"/>
      <c r="H188" s="3"/>
    </row>
    <row r="189" spans="1:8" ht="12.75">
      <c r="A189" s="12" t="s">
        <v>104</v>
      </c>
      <c r="B189" s="53" t="s">
        <v>103</v>
      </c>
      <c r="C189" s="54"/>
      <c r="D189" s="54"/>
      <c r="E189" s="55"/>
      <c r="F189" s="13"/>
      <c r="G189" s="3"/>
      <c r="H189" s="3"/>
    </row>
    <row r="190" spans="1:8" ht="12.75">
      <c r="A190" s="11" t="s">
        <v>97</v>
      </c>
      <c r="B190" s="6" t="s">
        <v>98</v>
      </c>
      <c r="C190" s="6" t="s">
        <v>99</v>
      </c>
      <c r="D190" s="6" t="s">
        <v>100</v>
      </c>
      <c r="E190" s="7" t="s">
        <v>101</v>
      </c>
      <c r="F190" s="14" t="s">
        <v>102</v>
      </c>
      <c r="G190" s="3"/>
      <c r="H190" s="3"/>
    </row>
    <row r="191" spans="1:8" ht="12.75">
      <c r="A191" s="3" t="s">
        <v>108</v>
      </c>
      <c r="B191" s="3">
        <v>11</v>
      </c>
      <c r="C191" s="3"/>
      <c r="D191" s="3"/>
      <c r="E191" s="3"/>
      <c r="F191" s="3">
        <v>11</v>
      </c>
      <c r="G191" s="3"/>
      <c r="H191" s="3"/>
    </row>
    <row r="192" spans="1:8" ht="12.75">
      <c r="A192" s="3" t="s">
        <v>109</v>
      </c>
      <c r="B192" s="3"/>
      <c r="C192" s="3">
        <v>29</v>
      </c>
      <c r="D192" s="3"/>
      <c r="E192" s="3"/>
      <c r="F192" s="3">
        <v>151</v>
      </c>
      <c r="G192" s="3"/>
      <c r="H192" s="3"/>
    </row>
    <row r="193" spans="1:8" ht="12.75">
      <c r="A193" s="3" t="s">
        <v>110</v>
      </c>
      <c r="B193" s="3">
        <v>28</v>
      </c>
      <c r="C193" s="3"/>
      <c r="D193" s="3"/>
      <c r="E193" s="3"/>
      <c r="F193" s="3">
        <v>28</v>
      </c>
      <c r="G193" s="3"/>
      <c r="H193" s="3"/>
    </row>
    <row r="194" spans="1:8" ht="12.75">
      <c r="A194" s="3"/>
      <c r="B194" s="3">
        <v>28</v>
      </c>
      <c r="C194" s="3"/>
      <c r="D194" s="3"/>
      <c r="E194" s="3"/>
      <c r="F194" s="3">
        <v>28</v>
      </c>
      <c r="G194" s="3"/>
      <c r="H194" s="3"/>
    </row>
    <row r="195" spans="1:8" ht="12.75">
      <c r="A195" s="3" t="s">
        <v>111</v>
      </c>
      <c r="B195" s="3">
        <v>28</v>
      </c>
      <c r="C195" s="3"/>
      <c r="D195" s="3"/>
      <c r="E195" s="3"/>
      <c r="F195" s="3">
        <v>28</v>
      </c>
      <c r="G195" s="3"/>
      <c r="H195" s="3"/>
    </row>
    <row r="196" spans="1:8" ht="12.75">
      <c r="A196" s="3" t="s">
        <v>112</v>
      </c>
      <c r="B196" s="3">
        <v>26</v>
      </c>
      <c r="C196" s="3"/>
      <c r="D196" s="3"/>
      <c r="E196" s="3"/>
      <c r="F196" s="3">
        <v>26</v>
      </c>
      <c r="G196" s="3"/>
      <c r="H196" s="3"/>
    </row>
    <row r="197" spans="1:8" ht="12.75">
      <c r="A197" s="3" t="s">
        <v>113</v>
      </c>
      <c r="B197" s="3"/>
      <c r="C197" s="3">
        <v>76</v>
      </c>
      <c r="D197" s="3"/>
      <c r="E197" s="3"/>
      <c r="F197" s="3">
        <f>180-C197</f>
        <v>104</v>
      </c>
      <c r="G197" s="3"/>
      <c r="H197" s="3"/>
    </row>
    <row r="198" spans="1:8" ht="12.75">
      <c r="A198" s="3" t="s">
        <v>114</v>
      </c>
      <c r="B198" s="3"/>
      <c r="C198" s="3">
        <v>87</v>
      </c>
      <c r="D198" s="3"/>
      <c r="E198" s="3"/>
      <c r="F198" s="3">
        <f>180-C198</f>
        <v>93</v>
      </c>
      <c r="G198" s="3"/>
      <c r="H198" s="3"/>
    </row>
    <row r="199" spans="1:8" ht="12.75">
      <c r="A199" s="3"/>
      <c r="B199" s="3"/>
      <c r="C199" s="3">
        <v>87</v>
      </c>
      <c r="D199" s="3"/>
      <c r="E199" s="3"/>
      <c r="F199" s="3">
        <f>180-C199</f>
        <v>93</v>
      </c>
      <c r="G199" s="3"/>
      <c r="H199" s="3"/>
    </row>
    <row r="200" spans="1:8" ht="12.75">
      <c r="A200" s="3"/>
      <c r="B200" s="3"/>
      <c r="C200" s="3">
        <v>87</v>
      </c>
      <c r="D200" s="3"/>
      <c r="E200" s="3"/>
      <c r="F200" s="3">
        <f>180-C200</f>
        <v>93</v>
      </c>
      <c r="G200" s="3"/>
      <c r="H200" s="3"/>
    </row>
    <row r="201" spans="1:8" ht="12.75">
      <c r="A201" s="3"/>
      <c r="B201" s="3"/>
      <c r="C201" s="3">
        <v>87</v>
      </c>
      <c r="D201" s="3"/>
      <c r="E201" s="3"/>
      <c r="F201" s="3">
        <f>180-C201</f>
        <v>93</v>
      </c>
      <c r="G201" s="3"/>
      <c r="H201" s="3"/>
    </row>
    <row r="202" spans="1:8" ht="12.75">
      <c r="A202" s="3" t="s">
        <v>115</v>
      </c>
      <c r="B202" s="3">
        <v>77</v>
      </c>
      <c r="C202" s="3"/>
      <c r="D202" s="3"/>
      <c r="E202" s="3"/>
      <c r="F202" s="3">
        <f>B202</f>
        <v>77</v>
      </c>
      <c r="G202" s="3"/>
      <c r="H202" s="3"/>
    </row>
    <row r="203" spans="1:8" ht="12.75">
      <c r="A203" s="3" t="s">
        <v>116</v>
      </c>
      <c r="B203" s="3">
        <v>23</v>
      </c>
      <c r="C203" s="3"/>
      <c r="D203" s="3"/>
      <c r="E203" s="3"/>
      <c r="F203" s="3">
        <f aca="true" t="shared" si="0" ref="F203:F224">B203</f>
        <v>23</v>
      </c>
      <c r="G203" s="3"/>
      <c r="H203" s="3"/>
    </row>
    <row r="204" spans="1:8" ht="12.75">
      <c r="A204" s="3" t="s">
        <v>117</v>
      </c>
      <c r="B204" s="3">
        <v>24</v>
      </c>
      <c r="C204" s="3"/>
      <c r="D204" s="3"/>
      <c r="E204" s="3"/>
      <c r="F204" s="3">
        <f t="shared" si="0"/>
        <v>24</v>
      </c>
      <c r="G204" s="3"/>
      <c r="H204" s="3"/>
    </row>
    <row r="205" spans="1:8" ht="12.75">
      <c r="A205" s="3"/>
      <c r="B205" s="3">
        <v>24</v>
      </c>
      <c r="C205" s="3"/>
      <c r="D205" s="3"/>
      <c r="E205" s="3"/>
      <c r="F205" s="3">
        <f t="shared" si="0"/>
        <v>24</v>
      </c>
      <c r="G205" s="3"/>
      <c r="H205" s="3"/>
    </row>
    <row r="206" spans="1:8" ht="12.75">
      <c r="A206" s="3" t="s">
        <v>118</v>
      </c>
      <c r="B206" s="3">
        <v>1</v>
      </c>
      <c r="C206" s="3"/>
      <c r="D206" s="3"/>
      <c r="E206" s="3"/>
      <c r="F206" s="3">
        <f t="shared" si="0"/>
        <v>1</v>
      </c>
      <c r="G206" s="3"/>
      <c r="H206" s="3"/>
    </row>
    <row r="207" spans="1:8" ht="12.75">
      <c r="A207" s="3" t="s">
        <v>119</v>
      </c>
      <c r="B207" s="3">
        <v>31</v>
      </c>
      <c r="C207" s="3"/>
      <c r="D207" s="3"/>
      <c r="E207" s="3"/>
      <c r="F207" s="3">
        <f t="shared" si="0"/>
        <v>31</v>
      </c>
      <c r="G207" s="3"/>
      <c r="H207" s="3"/>
    </row>
    <row r="208" spans="1:8" ht="12.75">
      <c r="A208" s="3" t="s">
        <v>120</v>
      </c>
      <c r="B208" s="3">
        <v>53</v>
      </c>
      <c r="C208" s="3"/>
      <c r="D208" s="3"/>
      <c r="E208" s="3"/>
      <c r="F208" s="3">
        <f t="shared" si="0"/>
        <v>53</v>
      </c>
      <c r="G208" s="3"/>
      <c r="H208" s="3"/>
    </row>
    <row r="209" spans="1:8" ht="12.75">
      <c r="A209" s="3"/>
      <c r="B209" s="3">
        <v>53</v>
      </c>
      <c r="C209" s="3"/>
      <c r="D209" s="3"/>
      <c r="E209" s="3"/>
      <c r="F209" s="3">
        <f t="shared" si="0"/>
        <v>53</v>
      </c>
      <c r="G209" s="3"/>
      <c r="H209" s="3"/>
    </row>
    <row r="210" spans="1:8" ht="12.75">
      <c r="A210" s="3"/>
      <c r="B210" s="3">
        <v>53</v>
      </c>
      <c r="C210" s="3"/>
      <c r="D210" s="3"/>
      <c r="E210" s="3"/>
      <c r="F210" s="3">
        <f t="shared" si="0"/>
        <v>53</v>
      </c>
      <c r="G210" s="3"/>
      <c r="H210" s="3"/>
    </row>
    <row r="211" spans="1:8" ht="12.75">
      <c r="A211" s="3" t="s">
        <v>121</v>
      </c>
      <c r="B211" s="3">
        <v>1</v>
      </c>
      <c r="C211" s="3"/>
      <c r="D211" s="3"/>
      <c r="E211" s="3"/>
      <c r="F211" s="3">
        <f t="shared" si="0"/>
        <v>1</v>
      </c>
      <c r="G211" s="3"/>
      <c r="H211" s="3"/>
    </row>
    <row r="212" spans="1:8" ht="12.75">
      <c r="A212" s="3"/>
      <c r="B212" s="3">
        <v>1</v>
      </c>
      <c r="C212" s="3"/>
      <c r="D212" s="3"/>
      <c r="E212" s="3"/>
      <c r="F212" s="3">
        <f t="shared" si="0"/>
        <v>1</v>
      </c>
      <c r="G212" s="3"/>
      <c r="H212" s="3"/>
    </row>
    <row r="213" spans="1:8" ht="12.75">
      <c r="A213" s="3" t="s">
        <v>122</v>
      </c>
      <c r="B213" s="3">
        <v>19</v>
      </c>
      <c r="C213" s="3"/>
      <c r="D213" s="3"/>
      <c r="E213" s="3"/>
      <c r="F213" s="3">
        <f t="shared" si="0"/>
        <v>19</v>
      </c>
      <c r="G213" s="3"/>
      <c r="H213" s="3"/>
    </row>
    <row r="214" spans="1:8" ht="12.75">
      <c r="A214" s="3" t="s">
        <v>123</v>
      </c>
      <c r="B214" s="3">
        <v>10</v>
      </c>
      <c r="C214" s="3"/>
      <c r="D214" s="3"/>
      <c r="E214" s="3"/>
      <c r="F214" s="3">
        <f t="shared" si="0"/>
        <v>10</v>
      </c>
      <c r="G214" s="3"/>
      <c r="H214" s="3"/>
    </row>
    <row r="215" spans="1:8" ht="12.75">
      <c r="A215" s="3"/>
      <c r="B215" s="3">
        <v>10</v>
      </c>
      <c r="C215" s="3"/>
      <c r="D215" s="3"/>
      <c r="E215" s="3"/>
      <c r="F215" s="3">
        <f t="shared" si="0"/>
        <v>10</v>
      </c>
      <c r="G215" s="3"/>
      <c r="H215" s="3"/>
    </row>
    <row r="216" spans="1:8" ht="12.75">
      <c r="A216" s="3" t="s">
        <v>124</v>
      </c>
      <c r="B216" s="3">
        <v>75</v>
      </c>
      <c r="C216" s="3"/>
      <c r="D216" s="3"/>
      <c r="E216" s="3"/>
      <c r="F216" s="3">
        <f t="shared" si="0"/>
        <v>75</v>
      </c>
      <c r="G216" s="3"/>
      <c r="H216" s="3"/>
    </row>
    <row r="217" spans="1:8" ht="12.75">
      <c r="A217" s="3" t="s">
        <v>125</v>
      </c>
      <c r="B217" s="3"/>
      <c r="C217" s="3">
        <v>60</v>
      </c>
      <c r="D217" s="3"/>
      <c r="E217" s="3"/>
      <c r="F217" s="3">
        <v>120</v>
      </c>
      <c r="G217" s="3"/>
      <c r="H217" s="3"/>
    </row>
    <row r="218" spans="1:8" ht="12.75">
      <c r="A218" s="3"/>
      <c r="B218" s="3"/>
      <c r="C218" s="3">
        <v>60</v>
      </c>
      <c r="D218" s="3"/>
      <c r="E218" s="3"/>
      <c r="F218" s="3">
        <v>120</v>
      </c>
      <c r="G218" s="3"/>
      <c r="H218" s="3"/>
    </row>
    <row r="219" spans="1:8" ht="12.75">
      <c r="A219" s="3" t="s">
        <v>126</v>
      </c>
      <c r="B219" s="3"/>
      <c r="C219" s="3">
        <v>90</v>
      </c>
      <c r="D219" s="3"/>
      <c r="E219" s="3"/>
      <c r="F219" s="3">
        <v>90</v>
      </c>
      <c r="G219" s="3"/>
      <c r="H219" s="3"/>
    </row>
    <row r="220" spans="1:8" ht="12.75">
      <c r="A220" s="3" t="s">
        <v>127</v>
      </c>
      <c r="B220" s="3">
        <v>20</v>
      </c>
      <c r="C220" s="3"/>
      <c r="D220" s="3"/>
      <c r="E220" s="3"/>
      <c r="F220" s="3">
        <f t="shared" si="0"/>
        <v>20</v>
      </c>
      <c r="G220" s="3"/>
      <c r="H220" s="3"/>
    </row>
    <row r="221" spans="1:8" ht="12.75">
      <c r="A221" s="3" t="s">
        <v>128</v>
      </c>
      <c r="B221" s="3">
        <v>84</v>
      </c>
      <c r="C221" s="3"/>
      <c r="D221" s="3"/>
      <c r="E221" s="3"/>
      <c r="F221" s="3">
        <f t="shared" si="0"/>
        <v>84</v>
      </c>
      <c r="G221" s="3"/>
      <c r="H221" s="3"/>
    </row>
    <row r="222" spans="1:8" ht="12.75">
      <c r="A222" s="3"/>
      <c r="B222" s="3">
        <v>84</v>
      </c>
      <c r="C222" s="3"/>
      <c r="D222" s="3"/>
      <c r="E222" s="3"/>
      <c r="F222" s="3">
        <f t="shared" si="0"/>
        <v>84</v>
      </c>
      <c r="G222" s="3"/>
      <c r="H222" s="3"/>
    </row>
    <row r="223" spans="1:8" ht="12.75">
      <c r="A223" s="3" t="s">
        <v>129</v>
      </c>
      <c r="B223" s="3">
        <v>85</v>
      </c>
      <c r="C223" s="3"/>
      <c r="D223" s="3"/>
      <c r="E223" s="3"/>
      <c r="F223" s="3">
        <f t="shared" si="0"/>
        <v>85</v>
      </c>
      <c r="G223" s="3"/>
      <c r="H223" s="3"/>
    </row>
    <row r="224" spans="1:8" ht="12.75">
      <c r="A224" s="3"/>
      <c r="B224" s="3">
        <v>85</v>
      </c>
      <c r="C224" s="3"/>
      <c r="D224" s="3"/>
      <c r="E224" s="3"/>
      <c r="F224" s="3">
        <f t="shared" si="0"/>
        <v>85</v>
      </c>
      <c r="G224" s="3"/>
      <c r="H224" s="3"/>
    </row>
    <row r="225" spans="1:8" ht="12.75">
      <c r="A225" s="3" t="s">
        <v>130</v>
      </c>
      <c r="B225" s="3"/>
      <c r="C225" s="3">
        <v>3</v>
      </c>
      <c r="D225" s="3"/>
      <c r="E225" s="3"/>
      <c r="F225" s="3">
        <v>177</v>
      </c>
      <c r="G225" s="3"/>
      <c r="H225" s="3"/>
    </row>
    <row r="226" spans="1:8" ht="12.75">
      <c r="A226" s="24"/>
      <c r="B226" s="24"/>
      <c r="C226" s="24"/>
      <c r="D226" s="24"/>
      <c r="E226" s="26" t="s">
        <v>13</v>
      </c>
      <c r="F226" s="27">
        <f>AVERAGE(F191:F225)</f>
        <v>59.08571428571429</v>
      </c>
      <c r="G226" s="3"/>
      <c r="H226" s="3"/>
    </row>
    <row r="227" spans="1:8" ht="12.75">
      <c r="A227" s="17"/>
      <c r="B227" s="17"/>
      <c r="C227" s="17"/>
      <c r="D227" s="17"/>
      <c r="E227" s="28" t="s">
        <v>14</v>
      </c>
      <c r="F227" s="29">
        <f>MEDIAN(F191:F225)</f>
        <v>53</v>
      </c>
      <c r="G227" s="3"/>
      <c r="H227" s="3"/>
    </row>
    <row r="228" spans="1:8" ht="12.75">
      <c r="A228" s="25"/>
      <c r="B228" s="25"/>
      <c r="C228" s="25"/>
      <c r="D228" s="25"/>
      <c r="E228" s="30" t="s">
        <v>15</v>
      </c>
      <c r="F228" s="31">
        <f>COUNT(F191:F225)</f>
        <v>35</v>
      </c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4" t="s">
        <v>373</v>
      </c>
      <c r="B230" s="10" t="s">
        <v>389</v>
      </c>
      <c r="C230" s="3"/>
      <c r="D230" s="3"/>
      <c r="E230" s="3"/>
      <c r="F230" s="3"/>
      <c r="G230" s="3"/>
      <c r="H230" s="3"/>
    </row>
    <row r="231" spans="2:8" ht="12.75">
      <c r="B231" s="1" t="s">
        <v>390</v>
      </c>
      <c r="G231" s="3"/>
      <c r="H231" s="3"/>
    </row>
    <row r="232" spans="1:8" ht="12.75">
      <c r="A232" s="12" t="s">
        <v>104</v>
      </c>
      <c r="B232" s="53" t="s">
        <v>103</v>
      </c>
      <c r="C232" s="54"/>
      <c r="D232" s="54"/>
      <c r="E232" s="55"/>
      <c r="F232" s="13"/>
      <c r="G232" s="3"/>
      <c r="H232" s="3"/>
    </row>
    <row r="233" spans="1:8" ht="12.75">
      <c r="A233" s="11" t="s">
        <v>97</v>
      </c>
      <c r="B233" s="6" t="s">
        <v>98</v>
      </c>
      <c r="C233" s="6" t="s">
        <v>99</v>
      </c>
      <c r="D233" s="6" t="s">
        <v>100</v>
      </c>
      <c r="E233" s="7" t="s">
        <v>101</v>
      </c>
      <c r="F233" s="14" t="s">
        <v>102</v>
      </c>
      <c r="G233" s="3"/>
      <c r="H233" s="3"/>
    </row>
    <row r="234" spans="1:8" ht="12.75">
      <c r="A234" s="3" t="s">
        <v>131</v>
      </c>
      <c r="B234" s="3"/>
      <c r="C234" s="3">
        <v>2</v>
      </c>
      <c r="D234" s="3"/>
      <c r="E234" s="3"/>
      <c r="F234" s="3">
        <f>180-C234</f>
        <v>178</v>
      </c>
      <c r="G234" s="3"/>
      <c r="H234" s="3"/>
    </row>
    <row r="235" spans="1:8" ht="12.75">
      <c r="A235" s="3"/>
      <c r="B235" s="3"/>
      <c r="C235" s="3">
        <v>2</v>
      </c>
      <c r="D235" s="3"/>
      <c r="E235" s="3"/>
      <c r="F235" s="3">
        <f aca="true" t="shared" si="1" ref="F235:F271">180-C235</f>
        <v>178</v>
      </c>
      <c r="G235" s="3"/>
      <c r="H235" s="3"/>
    </row>
    <row r="236" spans="1:8" ht="12.75">
      <c r="A236" s="3"/>
      <c r="B236" s="3"/>
      <c r="C236" s="3">
        <v>2</v>
      </c>
      <c r="D236" s="3"/>
      <c r="E236" s="3"/>
      <c r="F236" s="3">
        <f t="shared" si="1"/>
        <v>178</v>
      </c>
      <c r="G236" s="3"/>
      <c r="H236" s="3"/>
    </row>
    <row r="237" spans="1:8" ht="12.75">
      <c r="A237" s="3" t="s">
        <v>16</v>
      </c>
      <c r="B237" s="3"/>
      <c r="C237" s="3">
        <v>17</v>
      </c>
      <c r="D237" s="3"/>
      <c r="E237" s="3"/>
      <c r="F237" s="3">
        <f t="shared" si="1"/>
        <v>163</v>
      </c>
      <c r="G237" s="3"/>
      <c r="H237" s="3"/>
    </row>
    <row r="238" spans="1:8" ht="12.75">
      <c r="A238" s="3" t="s">
        <v>132</v>
      </c>
      <c r="B238" s="3"/>
      <c r="C238" s="3">
        <v>32</v>
      </c>
      <c r="D238" s="3"/>
      <c r="E238" s="3"/>
      <c r="F238" s="3">
        <f t="shared" si="1"/>
        <v>148</v>
      </c>
      <c r="G238" s="3"/>
      <c r="H238" s="3"/>
    </row>
    <row r="239" spans="1:8" ht="12.75">
      <c r="A239" s="3"/>
      <c r="B239" s="3"/>
      <c r="C239" s="3">
        <v>32</v>
      </c>
      <c r="D239" s="3"/>
      <c r="E239" s="3"/>
      <c r="F239" s="3">
        <f t="shared" si="1"/>
        <v>148</v>
      </c>
      <c r="G239" s="3"/>
      <c r="H239" s="3"/>
    </row>
    <row r="240" spans="1:8" ht="12.75">
      <c r="A240" s="3" t="s">
        <v>70</v>
      </c>
      <c r="B240" s="3"/>
      <c r="C240" s="3">
        <v>25</v>
      </c>
      <c r="D240" s="3"/>
      <c r="E240" s="3"/>
      <c r="F240" s="3">
        <f t="shared" si="1"/>
        <v>155</v>
      </c>
      <c r="G240" s="3"/>
      <c r="H240" s="3"/>
    </row>
    <row r="241" spans="1:8" ht="12.75">
      <c r="A241" s="3" t="s">
        <v>133</v>
      </c>
      <c r="B241" s="3"/>
      <c r="C241" s="3">
        <v>15</v>
      </c>
      <c r="D241" s="3"/>
      <c r="E241" s="3"/>
      <c r="F241" s="3">
        <f t="shared" si="1"/>
        <v>165</v>
      </c>
      <c r="G241" s="3"/>
      <c r="H241" s="3"/>
    </row>
    <row r="242" spans="1:8" ht="12.75">
      <c r="A242" s="3"/>
      <c r="B242" s="3"/>
      <c r="C242" s="3">
        <v>15</v>
      </c>
      <c r="D242" s="3"/>
      <c r="E242" s="3"/>
      <c r="F242" s="3">
        <f t="shared" si="1"/>
        <v>165</v>
      </c>
      <c r="G242" s="3"/>
      <c r="H242" s="3"/>
    </row>
    <row r="243" spans="1:8" ht="12.75">
      <c r="A243" s="3"/>
      <c r="B243" s="3"/>
      <c r="C243" s="3">
        <v>15</v>
      </c>
      <c r="D243" s="3"/>
      <c r="E243" s="3"/>
      <c r="F243" s="3">
        <f t="shared" si="1"/>
        <v>165</v>
      </c>
      <c r="G243" s="3"/>
      <c r="H243" s="3"/>
    </row>
    <row r="244" spans="1:8" ht="12.75">
      <c r="A244" s="3" t="s">
        <v>134</v>
      </c>
      <c r="B244" s="3"/>
      <c r="C244" s="3">
        <v>22</v>
      </c>
      <c r="D244" s="3"/>
      <c r="E244" s="3"/>
      <c r="F244" s="3">
        <f t="shared" si="1"/>
        <v>158</v>
      </c>
      <c r="G244" s="3"/>
      <c r="H244" s="3"/>
    </row>
    <row r="245" spans="1:8" ht="12.75">
      <c r="A245" s="3" t="s">
        <v>90</v>
      </c>
      <c r="B245" s="3"/>
      <c r="C245" s="3">
        <v>39</v>
      </c>
      <c r="D245" s="3"/>
      <c r="E245" s="3"/>
      <c r="F245" s="3">
        <f t="shared" si="1"/>
        <v>141</v>
      </c>
      <c r="G245" s="3"/>
      <c r="H245" s="3"/>
    </row>
    <row r="246" spans="1:8" ht="12.75">
      <c r="A246" s="3" t="s">
        <v>43</v>
      </c>
      <c r="B246" s="3"/>
      <c r="C246" s="3">
        <v>16</v>
      </c>
      <c r="D246" s="3"/>
      <c r="E246" s="3"/>
      <c r="F246" s="3">
        <f t="shared" si="1"/>
        <v>164</v>
      </c>
      <c r="G246" s="3"/>
      <c r="H246" s="3"/>
    </row>
    <row r="247" spans="1:8" ht="12.75">
      <c r="A247" s="3" t="s">
        <v>135</v>
      </c>
      <c r="B247" s="3"/>
      <c r="C247" s="3">
        <v>45</v>
      </c>
      <c r="D247" s="3"/>
      <c r="E247" s="3"/>
      <c r="F247" s="3">
        <f t="shared" si="1"/>
        <v>135</v>
      </c>
      <c r="G247" s="3"/>
      <c r="H247" s="3"/>
    </row>
    <row r="248" spans="1:8" ht="12.75">
      <c r="A248" s="3"/>
      <c r="B248" s="3"/>
      <c r="C248" s="3">
        <v>45</v>
      </c>
      <c r="D248" s="3"/>
      <c r="E248" s="3"/>
      <c r="F248" s="3">
        <f t="shared" si="1"/>
        <v>135</v>
      </c>
      <c r="G248" s="3"/>
      <c r="H248" s="3"/>
    </row>
    <row r="249" spans="1:8" ht="12.75">
      <c r="A249" s="3" t="s">
        <v>136</v>
      </c>
      <c r="B249" s="3"/>
      <c r="C249" s="3"/>
      <c r="D249" s="3">
        <v>18</v>
      </c>
      <c r="E249" s="3"/>
      <c r="F249" s="3">
        <f>180+D249</f>
        <v>198</v>
      </c>
      <c r="G249" s="3"/>
      <c r="H249" s="3"/>
    </row>
    <row r="250" spans="1:8" ht="12.75">
      <c r="A250" s="3"/>
      <c r="B250" s="3"/>
      <c r="C250" s="3"/>
      <c r="D250" s="3">
        <v>18</v>
      </c>
      <c r="E250" s="3"/>
      <c r="F250" s="3">
        <f>180+D250</f>
        <v>198</v>
      </c>
      <c r="G250" s="3"/>
      <c r="H250" s="3"/>
    </row>
    <row r="251" spans="1:8" ht="12.75">
      <c r="A251" s="3" t="s">
        <v>137</v>
      </c>
      <c r="B251" s="3"/>
      <c r="C251" s="3"/>
      <c r="D251" s="3">
        <v>2</v>
      </c>
      <c r="E251" s="3"/>
      <c r="F251" s="3">
        <f>180+D251</f>
        <v>182</v>
      </c>
      <c r="G251" s="3"/>
      <c r="H251" s="3"/>
    </row>
    <row r="252" spans="1:8" ht="12.75">
      <c r="A252" s="3" t="s">
        <v>138</v>
      </c>
      <c r="B252" s="3"/>
      <c r="C252" s="3">
        <v>88</v>
      </c>
      <c r="D252" s="3"/>
      <c r="E252" s="3"/>
      <c r="F252" s="3">
        <f t="shared" si="1"/>
        <v>92</v>
      </c>
      <c r="G252" s="3"/>
      <c r="H252" s="3"/>
    </row>
    <row r="253" spans="1:8" ht="12.75">
      <c r="A253" s="3" t="s">
        <v>3</v>
      </c>
      <c r="B253" s="3"/>
      <c r="C253" s="3">
        <v>37</v>
      </c>
      <c r="D253" s="3"/>
      <c r="E253" s="3"/>
      <c r="F253" s="3">
        <f t="shared" si="1"/>
        <v>143</v>
      </c>
      <c r="G253" s="3"/>
      <c r="H253" s="3"/>
    </row>
    <row r="254" spans="1:8" ht="12.75">
      <c r="A254" s="3" t="s">
        <v>139</v>
      </c>
      <c r="B254" s="3"/>
      <c r="C254" s="3"/>
      <c r="D254" s="3">
        <v>11</v>
      </c>
      <c r="E254" s="3"/>
      <c r="F254" s="3">
        <v>191</v>
      </c>
      <c r="G254" s="3"/>
      <c r="H254" s="3"/>
    </row>
    <row r="255" spans="1:8" ht="12.75">
      <c r="A255" s="3"/>
      <c r="B255" s="3"/>
      <c r="C255" s="3"/>
      <c r="D255" s="3">
        <v>11</v>
      </c>
      <c r="E255" s="3"/>
      <c r="F255" s="3">
        <v>191</v>
      </c>
      <c r="G255" s="3"/>
      <c r="H255" s="3"/>
    </row>
    <row r="256" spans="1:8" ht="12.75">
      <c r="A256" s="3" t="s">
        <v>140</v>
      </c>
      <c r="B256" s="3"/>
      <c r="C256" s="3">
        <v>26</v>
      </c>
      <c r="D256" s="3"/>
      <c r="E256" s="3"/>
      <c r="F256" s="3">
        <f t="shared" si="1"/>
        <v>154</v>
      </c>
      <c r="G256" s="3"/>
      <c r="H256" s="3"/>
    </row>
    <row r="257" spans="1:8" ht="12.75">
      <c r="A257" s="3" t="s">
        <v>37</v>
      </c>
      <c r="B257" s="3"/>
      <c r="C257" s="3"/>
      <c r="D257" s="3">
        <v>6</v>
      </c>
      <c r="E257" s="3"/>
      <c r="F257" s="3">
        <f>180+D257</f>
        <v>186</v>
      </c>
      <c r="G257" s="3"/>
      <c r="H257" s="3"/>
    </row>
    <row r="258" spans="1:8" ht="12.75">
      <c r="A258" s="3"/>
      <c r="B258" s="3"/>
      <c r="C258" s="3"/>
      <c r="D258" s="3">
        <v>6</v>
      </c>
      <c r="E258" s="3"/>
      <c r="F258" s="3">
        <f>180+D258</f>
        <v>186</v>
      </c>
      <c r="G258" s="3"/>
      <c r="H258" s="3"/>
    </row>
    <row r="259" spans="1:8" ht="12.75">
      <c r="A259" s="3" t="s">
        <v>81</v>
      </c>
      <c r="B259" s="3"/>
      <c r="C259" s="3"/>
      <c r="D259" s="3">
        <v>15</v>
      </c>
      <c r="E259" s="3"/>
      <c r="F259" s="3">
        <f>180+D259</f>
        <v>195</v>
      </c>
      <c r="G259" s="3"/>
      <c r="H259" s="3"/>
    </row>
    <row r="260" spans="1:8" ht="12.75">
      <c r="A260" s="3"/>
      <c r="B260" s="3"/>
      <c r="C260" s="3"/>
      <c r="D260" s="3">
        <v>15</v>
      </c>
      <c r="E260" s="3"/>
      <c r="F260" s="3">
        <f>180+D260</f>
        <v>195</v>
      </c>
      <c r="G260" s="3"/>
      <c r="H260" s="3"/>
    </row>
    <row r="261" spans="1:8" ht="12.75">
      <c r="A261" s="3" t="s">
        <v>141</v>
      </c>
      <c r="B261" s="3"/>
      <c r="C261" s="3"/>
      <c r="D261" s="3">
        <v>22</v>
      </c>
      <c r="E261" s="3"/>
      <c r="F261" s="3">
        <f>180+D261</f>
        <v>202</v>
      </c>
      <c r="G261" s="3"/>
      <c r="H261" s="3"/>
    </row>
    <row r="262" spans="1:8" ht="12.75">
      <c r="A262" s="3" t="s">
        <v>6</v>
      </c>
      <c r="B262" s="3"/>
      <c r="C262" s="3">
        <v>8</v>
      </c>
      <c r="D262" s="3"/>
      <c r="E262" s="3"/>
      <c r="F262" s="3">
        <f t="shared" si="1"/>
        <v>172</v>
      </c>
      <c r="G262" s="3"/>
      <c r="H262" s="3"/>
    </row>
    <row r="263" spans="1:8" ht="12.75">
      <c r="A263" s="3" t="s">
        <v>109</v>
      </c>
      <c r="B263" s="3"/>
      <c r="C263" s="3">
        <v>29</v>
      </c>
      <c r="D263" s="3"/>
      <c r="E263" s="3"/>
      <c r="F263" s="3">
        <f t="shared" si="1"/>
        <v>151</v>
      </c>
      <c r="G263" s="3"/>
      <c r="H263" s="3"/>
    </row>
    <row r="264" spans="1:8" ht="12.75">
      <c r="A264" s="3" t="s">
        <v>142</v>
      </c>
      <c r="B264" s="3"/>
      <c r="C264" s="3">
        <v>17</v>
      </c>
      <c r="D264" s="3"/>
      <c r="E264" s="3"/>
      <c r="F264" s="3">
        <f t="shared" si="1"/>
        <v>163</v>
      </c>
      <c r="G264" s="3"/>
      <c r="H264" s="3"/>
    </row>
    <row r="265" spans="1:8" ht="12.75">
      <c r="A265" s="3"/>
      <c r="B265" s="3"/>
      <c r="C265" s="3">
        <v>17</v>
      </c>
      <c r="D265" s="3"/>
      <c r="E265" s="3"/>
      <c r="F265" s="3">
        <f t="shared" si="1"/>
        <v>163</v>
      </c>
      <c r="G265" s="3"/>
      <c r="H265" s="3"/>
    </row>
    <row r="266" spans="1:8" ht="12.75">
      <c r="A266" s="3" t="s">
        <v>58</v>
      </c>
      <c r="B266" s="3"/>
      <c r="C266" s="3"/>
      <c r="D266" s="3">
        <v>8</v>
      </c>
      <c r="E266" s="3"/>
      <c r="F266" s="3">
        <v>188</v>
      </c>
      <c r="G266" s="3"/>
      <c r="H266" s="3"/>
    </row>
    <row r="267" spans="1:8" ht="12.75">
      <c r="A267" s="3"/>
      <c r="B267" s="3"/>
      <c r="C267" s="3"/>
      <c r="D267" s="3">
        <v>8</v>
      </c>
      <c r="E267" s="3"/>
      <c r="F267" s="3">
        <v>188</v>
      </c>
      <c r="G267" s="3"/>
      <c r="H267" s="3"/>
    </row>
    <row r="268" spans="1:8" ht="12.75">
      <c r="A268" s="3" t="s">
        <v>143</v>
      </c>
      <c r="B268" s="3"/>
      <c r="C268" s="3">
        <v>49</v>
      </c>
      <c r="D268" s="3"/>
      <c r="E268" s="3"/>
      <c r="F268" s="3">
        <f t="shared" si="1"/>
        <v>131</v>
      </c>
      <c r="G268" s="3"/>
      <c r="H268" s="3"/>
    </row>
    <row r="269" spans="2:8" ht="12.75">
      <c r="B269" s="3"/>
      <c r="C269" s="3">
        <v>49</v>
      </c>
      <c r="D269" s="3"/>
      <c r="E269" s="3"/>
      <c r="F269" s="3">
        <f t="shared" si="1"/>
        <v>131</v>
      </c>
      <c r="G269" s="3"/>
      <c r="H269" s="3"/>
    </row>
    <row r="270" spans="1:8" ht="12.75">
      <c r="A270" s="3" t="s">
        <v>144</v>
      </c>
      <c r="B270" s="3"/>
      <c r="C270" s="3">
        <v>27</v>
      </c>
      <c r="D270" s="3"/>
      <c r="E270" s="3"/>
      <c r="F270" s="3">
        <f t="shared" si="1"/>
        <v>153</v>
      </c>
      <c r="G270" s="3"/>
      <c r="H270" s="3"/>
    </row>
    <row r="271" spans="1:8" ht="12.75">
      <c r="A271" s="3"/>
      <c r="B271" s="3"/>
      <c r="C271" s="3">
        <v>27</v>
      </c>
      <c r="D271" s="3"/>
      <c r="E271" s="3"/>
      <c r="F271" s="3">
        <f t="shared" si="1"/>
        <v>153</v>
      </c>
      <c r="G271" s="3"/>
      <c r="H271" s="3"/>
    </row>
    <row r="272" spans="1:8" ht="12.75">
      <c r="A272" s="24"/>
      <c r="B272" s="24"/>
      <c r="C272" s="24"/>
      <c r="D272" s="24"/>
      <c r="E272" s="26" t="s">
        <v>13</v>
      </c>
      <c r="F272" s="27">
        <f>AVERAGE(F234:F271)</f>
        <v>165.31578947368422</v>
      </c>
      <c r="G272" s="3"/>
      <c r="H272" s="3"/>
    </row>
    <row r="273" spans="1:8" ht="12.75">
      <c r="A273" s="17"/>
      <c r="B273" s="17"/>
      <c r="C273" s="17"/>
      <c r="D273" s="17"/>
      <c r="E273" s="28" t="s">
        <v>14</v>
      </c>
      <c r="F273" s="29">
        <f>MEDIAN(F234:F271)</f>
        <v>164.5</v>
      </c>
      <c r="G273" s="3"/>
      <c r="H273" s="3"/>
    </row>
    <row r="274" spans="1:8" ht="12.75">
      <c r="A274" s="25"/>
      <c r="B274" s="25"/>
      <c r="C274" s="25"/>
      <c r="D274" s="25"/>
      <c r="E274" s="30" t="s">
        <v>15</v>
      </c>
      <c r="F274" s="31">
        <f>COUNT(F234:F271)</f>
        <v>38</v>
      </c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4" t="s">
        <v>382</v>
      </c>
      <c r="B276" s="10" t="s">
        <v>392</v>
      </c>
      <c r="C276" s="3"/>
      <c r="D276" s="3"/>
      <c r="E276" s="3"/>
      <c r="F276" s="3"/>
      <c r="G276" s="3"/>
      <c r="H276" s="3"/>
    </row>
    <row r="277" spans="1:8" ht="12.75">
      <c r="A277" s="4"/>
      <c r="B277" s="10" t="s">
        <v>391</v>
      </c>
      <c r="C277" s="3"/>
      <c r="D277" s="3"/>
      <c r="E277" s="3"/>
      <c r="F277" s="3"/>
      <c r="G277" s="3"/>
      <c r="H277" s="3"/>
    </row>
    <row r="278" spans="1:8" ht="12.75">
      <c r="A278" s="12" t="s">
        <v>104</v>
      </c>
      <c r="B278" s="53" t="s">
        <v>103</v>
      </c>
      <c r="C278" s="54"/>
      <c r="D278" s="54"/>
      <c r="E278" s="55"/>
      <c r="F278" s="13"/>
      <c r="G278" s="3"/>
      <c r="H278" s="3"/>
    </row>
    <row r="279" spans="1:8" ht="12.75">
      <c r="A279" s="11" t="s">
        <v>97</v>
      </c>
      <c r="B279" s="6" t="s">
        <v>98</v>
      </c>
      <c r="C279" s="6" t="s">
        <v>99</v>
      </c>
      <c r="D279" s="6" t="s">
        <v>100</v>
      </c>
      <c r="E279" s="7" t="s">
        <v>101</v>
      </c>
      <c r="F279" s="14" t="s">
        <v>102</v>
      </c>
      <c r="G279" s="3"/>
      <c r="H279" s="3"/>
    </row>
    <row r="280" spans="1:8" ht="12.75">
      <c r="A280" s="3" t="s">
        <v>144</v>
      </c>
      <c r="B280" s="3"/>
      <c r="C280" s="3">
        <v>27</v>
      </c>
      <c r="D280" s="3"/>
      <c r="E280" s="3"/>
      <c r="F280" s="3">
        <f>180-C280</f>
        <v>153</v>
      </c>
      <c r="G280" s="3"/>
      <c r="H280" s="3"/>
    </row>
    <row r="281" spans="1:8" ht="12.75">
      <c r="A281" s="3"/>
      <c r="B281" s="3"/>
      <c r="C281" s="3">
        <v>27</v>
      </c>
      <c r="D281" s="3"/>
      <c r="E281" s="3"/>
      <c r="F281" s="3">
        <f aca="true" t="shared" si="2" ref="F281:F306">180-C281</f>
        <v>153</v>
      </c>
      <c r="G281" s="3"/>
      <c r="H281" s="3"/>
    </row>
    <row r="282" spans="1:8" ht="12.75">
      <c r="A282" s="3" t="s">
        <v>145</v>
      </c>
      <c r="B282" s="3"/>
      <c r="C282" s="3">
        <v>32</v>
      </c>
      <c r="D282" s="3"/>
      <c r="E282" s="3"/>
      <c r="F282" s="3">
        <f t="shared" si="2"/>
        <v>148</v>
      </c>
      <c r="G282" s="3"/>
      <c r="H282" s="3"/>
    </row>
    <row r="283" spans="1:8" ht="12.75">
      <c r="A283" s="3" t="s">
        <v>91</v>
      </c>
      <c r="B283" s="3"/>
      <c r="C283" s="3">
        <v>38</v>
      </c>
      <c r="D283" s="3"/>
      <c r="E283" s="3"/>
      <c r="F283" s="3">
        <f t="shared" si="2"/>
        <v>142</v>
      </c>
      <c r="G283" s="3"/>
      <c r="H283" s="3"/>
    </row>
    <row r="284" spans="1:8" ht="12.75">
      <c r="A284" s="3" t="s">
        <v>91</v>
      </c>
      <c r="B284" s="3"/>
      <c r="C284" s="3">
        <v>38</v>
      </c>
      <c r="D284" s="3"/>
      <c r="E284" s="3"/>
      <c r="F284" s="3">
        <f t="shared" si="2"/>
        <v>142</v>
      </c>
      <c r="G284" s="3"/>
      <c r="H284" s="3"/>
    </row>
    <row r="285" spans="1:8" ht="12.75">
      <c r="A285" s="3" t="s">
        <v>34</v>
      </c>
      <c r="B285" s="3"/>
      <c r="C285" s="3">
        <v>61</v>
      </c>
      <c r="D285" s="3"/>
      <c r="E285" s="3"/>
      <c r="F285" s="3">
        <f t="shared" si="2"/>
        <v>119</v>
      </c>
      <c r="G285" s="3"/>
      <c r="H285" s="3"/>
    </row>
    <row r="286" spans="1:8" ht="12.75">
      <c r="A286" s="3" t="s">
        <v>146</v>
      </c>
      <c r="B286" s="3"/>
      <c r="C286" s="3">
        <v>75</v>
      </c>
      <c r="D286" s="3"/>
      <c r="E286" s="3"/>
      <c r="F286" s="3">
        <f t="shared" si="2"/>
        <v>105</v>
      </c>
      <c r="G286" s="3"/>
      <c r="H286" s="3"/>
    </row>
    <row r="287" spans="1:8" ht="12.75">
      <c r="A287" s="3" t="s">
        <v>147</v>
      </c>
      <c r="B287" s="3">
        <v>10</v>
      </c>
      <c r="C287" s="3"/>
      <c r="D287" s="3"/>
      <c r="E287" s="3"/>
      <c r="F287" s="3">
        <v>10</v>
      </c>
      <c r="G287" s="3"/>
      <c r="H287" s="3"/>
    </row>
    <row r="288" spans="1:8" ht="12.75">
      <c r="A288" s="3" t="s">
        <v>148</v>
      </c>
      <c r="B288" s="3">
        <v>14</v>
      </c>
      <c r="C288" s="3"/>
      <c r="D288" s="3"/>
      <c r="E288" s="3"/>
      <c r="F288" s="3">
        <v>14</v>
      </c>
      <c r="G288" s="3"/>
      <c r="H288" s="3"/>
    </row>
    <row r="289" spans="1:8" ht="12.75">
      <c r="A289" s="3" t="s">
        <v>149</v>
      </c>
      <c r="B289" s="3">
        <v>7</v>
      </c>
      <c r="C289" s="3"/>
      <c r="D289" s="3"/>
      <c r="E289" s="3"/>
      <c r="F289" s="3">
        <v>7</v>
      </c>
      <c r="G289" s="3"/>
      <c r="H289" s="3"/>
    </row>
    <row r="290" spans="1:8" ht="12.75">
      <c r="A290" s="3" t="s">
        <v>150</v>
      </c>
      <c r="B290" s="3">
        <v>63</v>
      </c>
      <c r="C290" s="3"/>
      <c r="D290" s="3"/>
      <c r="E290" s="3"/>
      <c r="F290" s="3">
        <v>63</v>
      </c>
      <c r="G290" s="3"/>
      <c r="H290" s="3"/>
    </row>
    <row r="291" spans="1:8" ht="12.75">
      <c r="A291" s="3"/>
      <c r="B291" s="3">
        <v>63</v>
      </c>
      <c r="C291" s="3"/>
      <c r="D291" s="3"/>
      <c r="E291" s="3"/>
      <c r="F291" s="3">
        <v>63</v>
      </c>
      <c r="G291" s="3"/>
      <c r="H291" s="3"/>
    </row>
    <row r="292" spans="1:8" ht="12.75">
      <c r="A292" s="3" t="s">
        <v>151</v>
      </c>
      <c r="B292" s="3">
        <v>36</v>
      </c>
      <c r="C292" s="3"/>
      <c r="D292" s="3"/>
      <c r="E292" s="3"/>
      <c r="F292" s="3">
        <v>36</v>
      </c>
      <c r="G292" s="3"/>
      <c r="H292" s="3"/>
    </row>
    <row r="293" spans="1:8" ht="12.75">
      <c r="A293" s="3" t="s">
        <v>152</v>
      </c>
      <c r="B293" s="3">
        <v>58</v>
      </c>
      <c r="C293" s="3"/>
      <c r="D293" s="3"/>
      <c r="E293" s="3"/>
      <c r="F293" s="3">
        <v>58</v>
      </c>
      <c r="G293" s="3"/>
      <c r="H293" s="3"/>
    </row>
    <row r="294" spans="1:8" ht="12.75">
      <c r="A294" s="3" t="s">
        <v>153</v>
      </c>
      <c r="B294" s="3"/>
      <c r="C294" s="3">
        <v>35</v>
      </c>
      <c r="D294" s="3"/>
      <c r="E294" s="3"/>
      <c r="F294" s="3">
        <f t="shared" si="2"/>
        <v>145</v>
      </c>
      <c r="G294" s="3"/>
      <c r="H294" s="3"/>
    </row>
    <row r="295" spans="1:8" ht="12.75">
      <c r="A295" s="3" t="s">
        <v>154</v>
      </c>
      <c r="B295" s="3"/>
      <c r="C295" s="3">
        <v>5</v>
      </c>
      <c r="D295" s="3"/>
      <c r="E295" s="3"/>
      <c r="F295" s="3">
        <f t="shared" si="2"/>
        <v>175</v>
      </c>
      <c r="G295" s="3"/>
      <c r="H295" s="3"/>
    </row>
    <row r="296" spans="1:8" ht="12.75">
      <c r="A296" s="3"/>
      <c r="B296" s="3"/>
      <c r="C296" s="3">
        <v>5</v>
      </c>
      <c r="D296" s="3"/>
      <c r="E296" s="3"/>
      <c r="F296" s="3">
        <f t="shared" si="2"/>
        <v>175</v>
      </c>
      <c r="G296" s="3"/>
      <c r="H296" s="3"/>
    </row>
    <row r="297" spans="1:8" ht="12.75">
      <c r="A297" s="3" t="s">
        <v>155</v>
      </c>
      <c r="B297" s="3"/>
      <c r="C297" s="3">
        <v>82</v>
      </c>
      <c r="D297" s="3"/>
      <c r="E297" s="3"/>
      <c r="F297" s="3">
        <f t="shared" si="2"/>
        <v>98</v>
      </c>
      <c r="G297" s="3"/>
      <c r="H297" s="3"/>
    </row>
    <row r="298" spans="1:8" ht="12.75">
      <c r="A298" s="3" t="s">
        <v>156</v>
      </c>
      <c r="B298" s="3"/>
      <c r="C298" s="3">
        <v>70</v>
      </c>
      <c r="D298" s="3"/>
      <c r="E298" s="3"/>
      <c r="F298" s="3">
        <f t="shared" si="2"/>
        <v>110</v>
      </c>
      <c r="G298" s="3"/>
      <c r="H298" s="3"/>
    </row>
    <row r="299" spans="1:8" ht="12.75">
      <c r="A299" s="3" t="s">
        <v>85</v>
      </c>
      <c r="B299" s="3"/>
      <c r="C299" s="3">
        <v>46</v>
      </c>
      <c r="D299" s="3"/>
      <c r="E299" s="3"/>
      <c r="F299" s="3">
        <f t="shared" si="2"/>
        <v>134</v>
      </c>
      <c r="G299" s="3"/>
      <c r="H299" s="3"/>
    </row>
    <row r="300" spans="1:8" ht="12.75">
      <c r="A300" s="3" t="s">
        <v>157</v>
      </c>
      <c r="B300" s="3"/>
      <c r="C300" s="3">
        <v>85</v>
      </c>
      <c r="D300" s="3"/>
      <c r="E300" s="3"/>
      <c r="F300" s="3">
        <f t="shared" si="2"/>
        <v>95</v>
      </c>
      <c r="G300" s="3"/>
      <c r="H300" s="3"/>
    </row>
    <row r="301" spans="1:8" ht="12.75">
      <c r="A301" s="3"/>
      <c r="B301" s="3"/>
      <c r="C301" s="3">
        <v>85</v>
      </c>
      <c r="D301" s="3"/>
      <c r="E301" s="3"/>
      <c r="F301" s="3">
        <f t="shared" si="2"/>
        <v>95</v>
      </c>
      <c r="G301" s="3"/>
      <c r="H301" s="3"/>
    </row>
    <row r="302" spans="1:8" ht="12.75">
      <c r="A302" s="3" t="s">
        <v>158</v>
      </c>
      <c r="B302" s="3">
        <v>86</v>
      </c>
      <c r="C302" s="3"/>
      <c r="D302" s="3"/>
      <c r="E302" s="3"/>
      <c r="F302" s="3">
        <v>86</v>
      </c>
      <c r="G302" s="3"/>
      <c r="H302" s="3"/>
    </row>
    <row r="303" spans="1:8" ht="12.75">
      <c r="A303" s="3"/>
      <c r="B303" s="3">
        <v>86</v>
      </c>
      <c r="C303" s="3"/>
      <c r="D303" s="3"/>
      <c r="E303" s="3"/>
      <c r="F303" s="3">
        <v>86</v>
      </c>
      <c r="G303" s="3"/>
      <c r="H303" s="3"/>
    </row>
    <row r="304" spans="1:8" ht="12.75">
      <c r="A304" s="3" t="s">
        <v>109</v>
      </c>
      <c r="B304" s="3"/>
      <c r="C304" s="3">
        <v>29</v>
      </c>
      <c r="D304" s="3"/>
      <c r="E304" s="3"/>
      <c r="F304" s="3">
        <f t="shared" si="2"/>
        <v>151</v>
      </c>
      <c r="G304" s="3"/>
      <c r="H304" s="3"/>
    </row>
    <row r="305" spans="1:8" ht="12.75">
      <c r="A305" s="3" t="s">
        <v>134</v>
      </c>
      <c r="B305" s="3"/>
      <c r="C305" s="3">
        <v>22</v>
      </c>
      <c r="D305" s="3"/>
      <c r="E305" s="3"/>
      <c r="F305" s="3">
        <f t="shared" si="2"/>
        <v>158</v>
      </c>
      <c r="G305" s="3"/>
      <c r="H305" s="3"/>
    </row>
    <row r="306" spans="1:8" ht="12.75">
      <c r="A306" s="3" t="s">
        <v>159</v>
      </c>
      <c r="B306" s="3"/>
      <c r="C306" s="3">
        <v>9</v>
      </c>
      <c r="D306" s="3"/>
      <c r="E306" s="3"/>
      <c r="F306" s="3">
        <f t="shared" si="2"/>
        <v>171</v>
      </c>
      <c r="G306" s="3"/>
      <c r="H306" s="3"/>
    </row>
    <row r="307" spans="1:8" ht="12.75">
      <c r="A307" s="3" t="s">
        <v>160</v>
      </c>
      <c r="B307" s="3">
        <v>55</v>
      </c>
      <c r="C307" s="3"/>
      <c r="D307" s="3"/>
      <c r="E307" s="3"/>
      <c r="F307" s="3">
        <v>55</v>
      </c>
      <c r="G307" s="3"/>
      <c r="H307" s="3"/>
    </row>
    <row r="308" spans="1:8" ht="12.75">
      <c r="A308" s="3"/>
      <c r="B308" s="3">
        <v>55</v>
      </c>
      <c r="C308" s="3"/>
      <c r="D308" s="3"/>
      <c r="E308" s="3"/>
      <c r="F308" s="3">
        <v>55</v>
      </c>
      <c r="G308" s="3"/>
      <c r="H308" s="3"/>
    </row>
    <row r="309" spans="1:8" ht="12.75">
      <c r="A309" s="24"/>
      <c r="B309" s="24"/>
      <c r="C309" s="24"/>
      <c r="D309" s="24"/>
      <c r="E309" s="26" t="s">
        <v>13</v>
      </c>
      <c r="F309" s="27">
        <f>AVERAGE(F280:F308)</f>
        <v>103.51724137931035</v>
      </c>
      <c r="G309" s="3"/>
      <c r="H309" s="3"/>
    </row>
    <row r="310" spans="1:8" ht="12.75">
      <c r="A310" s="17"/>
      <c r="B310" s="17"/>
      <c r="C310" s="17"/>
      <c r="D310" s="17"/>
      <c r="E310" s="28" t="s">
        <v>14</v>
      </c>
      <c r="F310" s="29">
        <f>MEDIAN(F280:F308)</f>
        <v>105</v>
      </c>
      <c r="G310" s="3"/>
      <c r="H310" s="3"/>
    </row>
    <row r="311" spans="1:8" ht="12.75">
      <c r="A311" s="25"/>
      <c r="B311" s="25"/>
      <c r="C311" s="25"/>
      <c r="D311" s="25"/>
      <c r="E311" s="30" t="s">
        <v>15</v>
      </c>
      <c r="F311" s="31">
        <f>COUNT(F280:F308)</f>
        <v>29</v>
      </c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4" t="s">
        <v>374</v>
      </c>
      <c r="B313" s="10" t="s">
        <v>395</v>
      </c>
      <c r="C313" s="3"/>
      <c r="D313" s="3"/>
      <c r="E313" s="3"/>
      <c r="F313" s="3"/>
      <c r="G313" s="3"/>
      <c r="H313" s="3"/>
    </row>
    <row r="314" spans="1:8" ht="12.75">
      <c r="A314" s="12" t="s">
        <v>104</v>
      </c>
      <c r="B314" s="53" t="s">
        <v>103</v>
      </c>
      <c r="C314" s="54"/>
      <c r="D314" s="54"/>
      <c r="E314" s="55"/>
      <c r="F314" s="13"/>
      <c r="G314" s="3"/>
      <c r="H314" s="3"/>
    </row>
    <row r="315" spans="1:8" ht="12.75">
      <c r="A315" s="11" t="s">
        <v>97</v>
      </c>
      <c r="B315" s="6" t="s">
        <v>98</v>
      </c>
      <c r="C315" s="6" t="s">
        <v>99</v>
      </c>
      <c r="D315" s="6" t="s">
        <v>100</v>
      </c>
      <c r="E315" s="7" t="s">
        <v>101</v>
      </c>
      <c r="F315" s="14" t="s">
        <v>102</v>
      </c>
      <c r="G315" s="3"/>
      <c r="H315" s="3"/>
    </row>
    <row r="316" spans="1:8" ht="12.75">
      <c r="A316" t="s">
        <v>161</v>
      </c>
      <c r="C316">
        <v>68</v>
      </c>
      <c r="F316">
        <f>180-C316</f>
        <v>112</v>
      </c>
      <c r="G316" s="3"/>
      <c r="H316" s="3"/>
    </row>
    <row r="317" spans="1:8" ht="12.75">
      <c r="A317" t="s">
        <v>162</v>
      </c>
      <c r="C317">
        <v>66</v>
      </c>
      <c r="F317">
        <f aca="true" t="shared" si="3" ref="F317:F339">180-C317</f>
        <v>114</v>
      </c>
      <c r="G317" s="3"/>
      <c r="H317" s="3"/>
    </row>
    <row r="318" spans="1:8" ht="12.75">
      <c r="A318" t="s">
        <v>163</v>
      </c>
      <c r="C318">
        <v>64</v>
      </c>
      <c r="F318">
        <f t="shared" si="3"/>
        <v>116</v>
      </c>
      <c r="G318" s="3"/>
      <c r="H318" s="3"/>
    </row>
    <row r="319" spans="1:8" ht="12.75">
      <c r="A319" t="s">
        <v>164</v>
      </c>
      <c r="B319">
        <v>88</v>
      </c>
      <c r="F319">
        <v>88</v>
      </c>
      <c r="G319" s="3"/>
      <c r="H319" s="3"/>
    </row>
    <row r="320" spans="1:8" ht="12.75">
      <c r="A320" t="s">
        <v>165</v>
      </c>
      <c r="C320">
        <v>40</v>
      </c>
      <c r="F320">
        <f t="shared" si="3"/>
        <v>140</v>
      </c>
      <c r="G320" s="3"/>
      <c r="H320" s="3"/>
    </row>
    <row r="321" spans="3:8" ht="12.75">
      <c r="C321">
        <v>40</v>
      </c>
      <c r="F321">
        <f t="shared" si="3"/>
        <v>140</v>
      </c>
      <c r="G321" s="3"/>
      <c r="H321" s="3"/>
    </row>
    <row r="322" spans="3:8" ht="12.75">
      <c r="C322">
        <v>40</v>
      </c>
      <c r="F322">
        <f t="shared" si="3"/>
        <v>140</v>
      </c>
      <c r="G322" s="3"/>
      <c r="H322" s="3"/>
    </row>
    <row r="323" spans="1:8" ht="12.75">
      <c r="A323" t="s">
        <v>166</v>
      </c>
      <c r="E323">
        <v>14</v>
      </c>
      <c r="F323">
        <v>346</v>
      </c>
      <c r="G323" s="3"/>
      <c r="H323" s="3"/>
    </row>
    <row r="324" spans="1:8" ht="12.75">
      <c r="A324" t="s">
        <v>167</v>
      </c>
      <c r="B324">
        <v>6</v>
      </c>
      <c r="F324">
        <v>6</v>
      </c>
      <c r="G324" s="3"/>
      <c r="H324" s="3"/>
    </row>
    <row r="325" spans="1:8" ht="12.75">
      <c r="A325" t="s">
        <v>168</v>
      </c>
      <c r="B325">
        <v>83</v>
      </c>
      <c r="F325">
        <v>83</v>
      </c>
      <c r="G325" s="3"/>
      <c r="H325" s="3"/>
    </row>
    <row r="326" spans="1:8" ht="12.75">
      <c r="A326" t="s">
        <v>169</v>
      </c>
      <c r="C326">
        <v>6</v>
      </c>
      <c r="F326">
        <f t="shared" si="3"/>
        <v>174</v>
      </c>
      <c r="G326" s="3"/>
      <c r="H326" s="3"/>
    </row>
    <row r="327" spans="1:8" ht="12.75">
      <c r="A327" t="s">
        <v>170</v>
      </c>
      <c r="C327">
        <v>23</v>
      </c>
      <c r="F327">
        <f t="shared" si="3"/>
        <v>157</v>
      </c>
      <c r="G327" s="3"/>
      <c r="H327" s="3"/>
    </row>
    <row r="328" spans="1:8" ht="12.75">
      <c r="A328" t="s">
        <v>115</v>
      </c>
      <c r="B328">
        <v>77</v>
      </c>
      <c r="F328">
        <v>77</v>
      </c>
      <c r="G328" s="3"/>
      <c r="H328" s="3"/>
    </row>
    <row r="329" spans="1:8" ht="12.75">
      <c r="A329" t="s">
        <v>171</v>
      </c>
      <c r="B329">
        <v>18</v>
      </c>
      <c r="F329">
        <v>18</v>
      </c>
      <c r="G329" s="3"/>
      <c r="H329" s="3"/>
    </row>
    <row r="330" spans="1:8" ht="12.75">
      <c r="A330" t="s">
        <v>0</v>
      </c>
      <c r="C330">
        <v>60</v>
      </c>
      <c r="F330">
        <f t="shared" si="3"/>
        <v>120</v>
      </c>
      <c r="G330" s="3"/>
      <c r="H330" s="3"/>
    </row>
    <row r="331" spans="1:8" ht="12.75">
      <c r="A331" t="s">
        <v>1</v>
      </c>
      <c r="C331">
        <v>33</v>
      </c>
      <c r="F331">
        <f t="shared" si="3"/>
        <v>147</v>
      </c>
      <c r="G331" s="3"/>
      <c r="H331" s="3"/>
    </row>
    <row r="332" spans="1:8" ht="12.75">
      <c r="A332" t="s">
        <v>2</v>
      </c>
      <c r="C332">
        <v>44</v>
      </c>
      <c r="F332">
        <f t="shared" si="3"/>
        <v>136</v>
      </c>
      <c r="G332" s="3"/>
      <c r="H332" s="3"/>
    </row>
    <row r="333" spans="1:8" ht="12.75">
      <c r="A333" t="s">
        <v>159</v>
      </c>
      <c r="C333">
        <v>9</v>
      </c>
      <c r="F333">
        <f t="shared" si="3"/>
        <v>171</v>
      </c>
      <c r="G333" s="3"/>
      <c r="H333" s="3"/>
    </row>
    <row r="334" spans="1:8" ht="12.75">
      <c r="A334" t="s">
        <v>0</v>
      </c>
      <c r="C334">
        <v>60</v>
      </c>
      <c r="F334">
        <f t="shared" si="3"/>
        <v>120</v>
      </c>
      <c r="G334" s="3"/>
      <c r="H334" s="3"/>
    </row>
    <row r="335" spans="1:8" ht="12.75">
      <c r="A335" t="s">
        <v>172</v>
      </c>
      <c r="C335">
        <v>28</v>
      </c>
      <c r="F335">
        <f t="shared" si="3"/>
        <v>152</v>
      </c>
      <c r="G335" s="3"/>
      <c r="H335" s="3"/>
    </row>
    <row r="336" spans="1:8" ht="12.75">
      <c r="A336" t="s">
        <v>3</v>
      </c>
      <c r="C336">
        <v>37</v>
      </c>
      <c r="F336">
        <f t="shared" si="3"/>
        <v>143</v>
      </c>
      <c r="G336" s="3"/>
      <c r="H336" s="3"/>
    </row>
    <row r="337" spans="1:8" ht="12.75">
      <c r="A337" t="s">
        <v>4</v>
      </c>
      <c r="C337">
        <v>19</v>
      </c>
      <c r="F337">
        <f t="shared" si="3"/>
        <v>161</v>
      </c>
      <c r="G337" s="3"/>
      <c r="H337" s="3"/>
    </row>
    <row r="338" spans="1:8" ht="12.75">
      <c r="A338" t="s">
        <v>173</v>
      </c>
      <c r="C338">
        <v>70</v>
      </c>
      <c r="F338">
        <f t="shared" si="3"/>
        <v>110</v>
      </c>
      <c r="G338" s="3"/>
      <c r="H338" s="3"/>
    </row>
    <row r="339" spans="3:8" ht="12.75">
      <c r="C339">
        <v>70</v>
      </c>
      <c r="F339">
        <f t="shared" si="3"/>
        <v>110</v>
      </c>
      <c r="G339" s="3"/>
      <c r="H339" s="3"/>
    </row>
    <row r="340" spans="1:8" ht="12.75">
      <c r="A340" t="s">
        <v>174</v>
      </c>
      <c r="E340">
        <v>40</v>
      </c>
      <c r="F340">
        <v>320</v>
      </c>
      <c r="G340" s="3"/>
      <c r="H340" s="3"/>
    </row>
    <row r="341" spans="1:8" ht="12.75">
      <c r="A341" t="s">
        <v>175</v>
      </c>
      <c r="B341">
        <v>30</v>
      </c>
      <c r="F341">
        <v>30</v>
      </c>
      <c r="G341" s="3"/>
      <c r="H341" s="3"/>
    </row>
    <row r="342" spans="1:8" ht="12.75">
      <c r="A342" t="s">
        <v>167</v>
      </c>
      <c r="B342">
        <v>6</v>
      </c>
      <c r="F342">
        <v>6</v>
      </c>
      <c r="G342" s="3"/>
      <c r="H342" s="3"/>
    </row>
    <row r="343" spans="1:8" ht="12.75">
      <c r="A343" s="52" t="s">
        <v>176</v>
      </c>
      <c r="B343" s="52"/>
      <c r="C343" s="52"/>
      <c r="D343" s="52">
        <v>60</v>
      </c>
      <c r="E343" s="52"/>
      <c r="F343" s="52"/>
      <c r="G343" s="3" t="s">
        <v>386</v>
      </c>
      <c r="H343" s="3"/>
    </row>
    <row r="344" spans="1:8" ht="12.75">
      <c r="A344" t="s">
        <v>177</v>
      </c>
      <c r="B344">
        <v>40</v>
      </c>
      <c r="F344">
        <v>40</v>
      </c>
      <c r="G344" s="3"/>
      <c r="H344" s="3"/>
    </row>
    <row r="345" spans="1:8" ht="12.75">
      <c r="A345" t="s">
        <v>178</v>
      </c>
      <c r="B345">
        <v>50</v>
      </c>
      <c r="F345">
        <v>50</v>
      </c>
      <c r="G345" s="3"/>
      <c r="H345" s="3"/>
    </row>
    <row r="346" spans="1:8" ht="12.75">
      <c r="A346" t="s">
        <v>179</v>
      </c>
      <c r="C346">
        <v>3</v>
      </c>
      <c r="F346">
        <v>177</v>
      </c>
      <c r="G346" s="3"/>
      <c r="H346" s="3"/>
    </row>
    <row r="347" spans="3:8" ht="12.75">
      <c r="C347">
        <v>3</v>
      </c>
      <c r="F347">
        <v>177</v>
      </c>
      <c r="G347" s="3"/>
      <c r="H347" s="3"/>
    </row>
    <row r="348" spans="1:8" ht="12.75">
      <c r="A348" t="s">
        <v>5</v>
      </c>
      <c r="D348">
        <v>19</v>
      </c>
      <c r="F348">
        <v>199</v>
      </c>
      <c r="G348" s="3"/>
      <c r="H348" s="3"/>
    </row>
    <row r="349" spans="1:8" ht="12.75">
      <c r="A349" t="s">
        <v>180</v>
      </c>
      <c r="B349">
        <v>27</v>
      </c>
      <c r="F349">
        <v>27</v>
      </c>
      <c r="G349" s="3"/>
      <c r="H349" s="3"/>
    </row>
    <row r="350" spans="1:8" ht="12.75">
      <c r="A350" t="s">
        <v>6</v>
      </c>
      <c r="C350">
        <v>8</v>
      </c>
      <c r="F350">
        <v>172</v>
      </c>
      <c r="G350" s="3"/>
      <c r="H350" s="3"/>
    </row>
    <row r="351" spans="1:8" ht="12.75">
      <c r="A351" t="s">
        <v>181</v>
      </c>
      <c r="D351">
        <v>17</v>
      </c>
      <c r="F351">
        <v>197</v>
      </c>
      <c r="G351" s="3"/>
      <c r="H351" s="3"/>
    </row>
    <row r="352" spans="1:8" ht="12.75">
      <c r="A352" t="s">
        <v>182</v>
      </c>
      <c r="E352">
        <v>15</v>
      </c>
      <c r="F352">
        <v>345</v>
      </c>
      <c r="G352" s="3"/>
      <c r="H352" s="3"/>
    </row>
    <row r="353" spans="1:8" ht="12.75">
      <c r="A353" t="s">
        <v>175</v>
      </c>
      <c r="B353">
        <v>30</v>
      </c>
      <c r="F353">
        <v>30</v>
      </c>
      <c r="G353" s="3"/>
      <c r="H353" s="3"/>
    </row>
    <row r="354" spans="1:8" ht="12.75">
      <c r="A354" t="s">
        <v>183</v>
      </c>
      <c r="B354">
        <v>12</v>
      </c>
      <c r="F354">
        <v>12</v>
      </c>
      <c r="G354" s="3"/>
      <c r="H354" s="3"/>
    </row>
    <row r="355" spans="1:8" ht="12.75">
      <c r="A355" t="s">
        <v>184</v>
      </c>
      <c r="B355">
        <v>22</v>
      </c>
      <c r="F355">
        <v>22</v>
      </c>
      <c r="G355" s="3"/>
      <c r="H355" s="3"/>
    </row>
    <row r="356" spans="1:8" ht="12.75">
      <c r="A356" t="s">
        <v>168</v>
      </c>
      <c r="B356">
        <v>83</v>
      </c>
      <c r="F356">
        <v>83</v>
      </c>
      <c r="G356" s="3"/>
      <c r="H356" s="3"/>
    </row>
    <row r="357" spans="1:8" ht="12.75">
      <c r="A357" s="19" t="s">
        <v>185</v>
      </c>
      <c r="B357" s="19"/>
      <c r="C357" s="19"/>
      <c r="D357" s="19">
        <v>24</v>
      </c>
      <c r="E357" s="19"/>
      <c r="F357" s="19">
        <v>204</v>
      </c>
      <c r="G357" s="3"/>
      <c r="H357" s="3"/>
    </row>
    <row r="358" spans="5:8" ht="12.75">
      <c r="E358" s="20" t="s">
        <v>13</v>
      </c>
      <c r="F358" s="21">
        <f>AVERAGE(F316:F357)</f>
        <v>126.14634146341463</v>
      </c>
      <c r="G358" s="3"/>
      <c r="H358" s="3"/>
    </row>
    <row r="359" spans="5:8" ht="12.75">
      <c r="E359" s="20" t="s">
        <v>14</v>
      </c>
      <c r="F359" s="21">
        <f>MEDIAN(F316:F357)</f>
        <v>120</v>
      </c>
      <c r="G359" s="3"/>
      <c r="H359" s="3"/>
    </row>
    <row r="360" spans="1:8" ht="12.75">
      <c r="A360" s="19"/>
      <c r="B360" s="19"/>
      <c r="C360" s="19"/>
      <c r="D360" s="19"/>
      <c r="E360" s="22" t="s">
        <v>15</v>
      </c>
      <c r="F360" s="23">
        <f>COUNT(F316:F357)</f>
        <v>41</v>
      </c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4" t="s">
        <v>375</v>
      </c>
      <c r="B362" s="10" t="s">
        <v>396</v>
      </c>
      <c r="C362" s="3"/>
      <c r="D362" s="3"/>
      <c r="E362" s="3"/>
      <c r="F362" s="3"/>
      <c r="G362" s="3"/>
      <c r="H362" s="3"/>
    </row>
    <row r="363" spans="1:8" ht="12.75">
      <c r="A363" s="12" t="s">
        <v>104</v>
      </c>
      <c r="B363" s="53" t="s">
        <v>103</v>
      </c>
      <c r="C363" s="54"/>
      <c r="D363" s="54"/>
      <c r="E363" s="55"/>
      <c r="F363" s="13"/>
      <c r="G363" s="3"/>
      <c r="H363" s="3"/>
    </row>
    <row r="364" spans="1:8" ht="12.75">
      <c r="A364" s="11" t="s">
        <v>97</v>
      </c>
      <c r="B364" s="6" t="s">
        <v>98</v>
      </c>
      <c r="C364" s="6" t="s">
        <v>99</v>
      </c>
      <c r="D364" s="6" t="s">
        <v>100</v>
      </c>
      <c r="E364" s="7" t="s">
        <v>101</v>
      </c>
      <c r="F364" s="14" t="s">
        <v>102</v>
      </c>
      <c r="G364" s="3"/>
      <c r="H364" s="3"/>
    </row>
    <row r="365" spans="1:8" ht="12.75">
      <c r="A365" t="s">
        <v>141</v>
      </c>
      <c r="D365">
        <v>22</v>
      </c>
      <c r="F365">
        <v>202</v>
      </c>
      <c r="G365" s="3"/>
      <c r="H365" s="3"/>
    </row>
    <row r="366" spans="1:8" ht="12.75">
      <c r="A366" t="s">
        <v>145</v>
      </c>
      <c r="C366">
        <v>32</v>
      </c>
      <c r="F366">
        <f>180-C366</f>
        <v>148</v>
      </c>
      <c r="G366" s="3"/>
      <c r="H366" s="3"/>
    </row>
    <row r="367" spans="1:8" ht="12.75">
      <c r="A367" t="s">
        <v>7</v>
      </c>
      <c r="C367">
        <v>30</v>
      </c>
      <c r="F367">
        <f aca="true" t="shared" si="4" ref="F367:F378">180-C367</f>
        <v>150</v>
      </c>
      <c r="G367" s="3"/>
      <c r="H367" s="3"/>
    </row>
    <row r="368" spans="1:8" ht="12.75">
      <c r="A368" t="s">
        <v>8</v>
      </c>
      <c r="C368">
        <v>52</v>
      </c>
      <c r="F368">
        <f t="shared" si="4"/>
        <v>128</v>
      </c>
      <c r="G368" s="3"/>
      <c r="H368" s="3"/>
    </row>
    <row r="369" spans="1:8" ht="12.75">
      <c r="A369" t="s">
        <v>186</v>
      </c>
      <c r="C369">
        <v>31</v>
      </c>
      <c r="F369">
        <f t="shared" si="4"/>
        <v>149</v>
      </c>
      <c r="G369" s="3"/>
      <c r="H369" s="3"/>
    </row>
    <row r="370" spans="1:8" ht="12.75">
      <c r="A370" t="s">
        <v>187</v>
      </c>
      <c r="C370">
        <v>12</v>
      </c>
      <c r="F370">
        <f t="shared" si="4"/>
        <v>168</v>
      </c>
      <c r="G370" s="3"/>
      <c r="H370" s="3"/>
    </row>
    <row r="371" spans="1:8" ht="12.75">
      <c r="A371" t="s">
        <v>188</v>
      </c>
      <c r="C371">
        <v>0</v>
      </c>
      <c r="F371">
        <f t="shared" si="4"/>
        <v>180</v>
      </c>
      <c r="G371" s="3"/>
      <c r="H371" s="3"/>
    </row>
    <row r="372" spans="1:8" ht="12.75">
      <c r="A372" t="s">
        <v>189</v>
      </c>
      <c r="C372">
        <v>47</v>
      </c>
      <c r="F372">
        <f t="shared" si="4"/>
        <v>133</v>
      </c>
      <c r="G372" s="3"/>
      <c r="H372" s="3"/>
    </row>
    <row r="373" spans="1:8" ht="12.75">
      <c r="A373" t="s">
        <v>6</v>
      </c>
      <c r="C373">
        <v>8</v>
      </c>
      <c r="F373">
        <f t="shared" si="4"/>
        <v>172</v>
      </c>
      <c r="G373" s="3"/>
      <c r="H373" s="3"/>
    </row>
    <row r="374" spans="1:8" ht="12.75">
      <c r="A374" t="s">
        <v>190</v>
      </c>
      <c r="B374">
        <v>87</v>
      </c>
      <c r="F374">
        <v>87</v>
      </c>
      <c r="G374" s="3"/>
      <c r="H374" s="3"/>
    </row>
    <row r="375" spans="1:8" ht="12.75">
      <c r="A375" t="s">
        <v>191</v>
      </c>
      <c r="C375">
        <v>12</v>
      </c>
      <c r="F375">
        <f t="shared" si="4"/>
        <v>168</v>
      </c>
      <c r="G375" s="3"/>
      <c r="H375" s="3"/>
    </row>
    <row r="376" spans="3:8" ht="12.75">
      <c r="C376">
        <v>12</v>
      </c>
      <c r="F376">
        <f t="shared" si="4"/>
        <v>168</v>
      </c>
      <c r="G376" s="3"/>
      <c r="H376" s="3"/>
    </row>
    <row r="377" spans="1:8" ht="12.75">
      <c r="A377" t="s">
        <v>188</v>
      </c>
      <c r="C377">
        <v>0</v>
      </c>
      <c r="F377">
        <f t="shared" si="4"/>
        <v>180</v>
      </c>
      <c r="G377" s="3"/>
      <c r="H377" s="3"/>
    </row>
    <row r="378" spans="1:8" ht="12.75">
      <c r="A378" t="s">
        <v>188</v>
      </c>
      <c r="C378">
        <v>0</v>
      </c>
      <c r="F378">
        <f t="shared" si="4"/>
        <v>180</v>
      </c>
      <c r="G378" s="3"/>
      <c r="H378" s="3"/>
    </row>
    <row r="379" spans="1:8" ht="12.75">
      <c r="A379" t="s">
        <v>9</v>
      </c>
      <c r="D379">
        <v>30</v>
      </c>
      <c r="F379">
        <f>180+D379</f>
        <v>210</v>
      </c>
      <c r="G379" s="3"/>
      <c r="H379" s="3"/>
    </row>
    <row r="380" spans="1:8" ht="12.75">
      <c r="A380" t="s">
        <v>192</v>
      </c>
      <c r="D380">
        <v>73</v>
      </c>
      <c r="F380">
        <f aca="true" t="shared" si="5" ref="F380:F390">180+D380</f>
        <v>253</v>
      </c>
      <c r="G380" s="3"/>
      <c r="H380" s="3"/>
    </row>
    <row r="381" spans="1:8" ht="12.75">
      <c r="A381" t="s">
        <v>193</v>
      </c>
      <c r="D381">
        <v>59</v>
      </c>
      <c r="F381">
        <f t="shared" si="5"/>
        <v>239</v>
      </c>
      <c r="G381" s="3"/>
      <c r="H381" s="3"/>
    </row>
    <row r="382" spans="1:8" ht="12.75">
      <c r="A382" t="s">
        <v>194</v>
      </c>
      <c r="D382">
        <v>61</v>
      </c>
      <c r="F382">
        <f t="shared" si="5"/>
        <v>241</v>
      </c>
      <c r="G382" s="3"/>
      <c r="H382" s="3"/>
    </row>
    <row r="383" spans="1:8" ht="12.75">
      <c r="A383" t="s">
        <v>195</v>
      </c>
      <c r="D383">
        <v>20</v>
      </c>
      <c r="F383">
        <f t="shared" si="5"/>
        <v>200</v>
      </c>
      <c r="G383" s="3"/>
      <c r="H383" s="3"/>
    </row>
    <row r="384" spans="4:8" ht="12.75">
      <c r="D384">
        <v>20</v>
      </c>
      <c r="F384">
        <f t="shared" si="5"/>
        <v>200</v>
      </c>
      <c r="G384" s="3"/>
      <c r="H384" s="3"/>
    </row>
    <row r="385" spans="1:8" ht="12.75">
      <c r="A385" t="s">
        <v>10</v>
      </c>
      <c r="C385">
        <v>7</v>
      </c>
      <c r="F385">
        <v>172</v>
      </c>
      <c r="G385" s="3"/>
      <c r="H385" s="3"/>
    </row>
    <row r="386" spans="1:8" ht="12.75">
      <c r="A386" t="s">
        <v>196</v>
      </c>
      <c r="D386">
        <v>56</v>
      </c>
      <c r="F386">
        <f t="shared" si="5"/>
        <v>236</v>
      </c>
      <c r="G386" s="3"/>
      <c r="H386" s="3"/>
    </row>
    <row r="387" spans="1:8" ht="12.75">
      <c r="A387" t="s">
        <v>197</v>
      </c>
      <c r="D387">
        <v>14</v>
      </c>
      <c r="F387">
        <f t="shared" si="5"/>
        <v>194</v>
      </c>
      <c r="G387" s="3"/>
      <c r="H387" s="3"/>
    </row>
    <row r="388" spans="1:8" ht="12.75">
      <c r="A388" t="s">
        <v>198</v>
      </c>
      <c r="D388">
        <v>12</v>
      </c>
      <c r="F388">
        <f t="shared" si="5"/>
        <v>192</v>
      </c>
      <c r="G388" s="3"/>
      <c r="H388" s="3"/>
    </row>
    <row r="389" spans="1:8" ht="12.75">
      <c r="A389" t="s">
        <v>11</v>
      </c>
      <c r="C389">
        <v>1</v>
      </c>
      <c r="F389">
        <v>179</v>
      </c>
      <c r="G389" s="3"/>
      <c r="H389" s="3"/>
    </row>
    <row r="390" spans="1:8" ht="12.75">
      <c r="A390" t="s">
        <v>12</v>
      </c>
      <c r="D390">
        <v>13</v>
      </c>
      <c r="F390">
        <f t="shared" si="5"/>
        <v>193</v>
      </c>
      <c r="G390" s="3"/>
      <c r="H390" s="3"/>
    </row>
    <row r="391" spans="1:8" ht="12.75">
      <c r="A391" t="s">
        <v>199</v>
      </c>
      <c r="C391">
        <v>15</v>
      </c>
      <c r="F391">
        <v>165</v>
      </c>
      <c r="G391" s="3"/>
      <c r="H391" s="3"/>
    </row>
    <row r="392" spans="3:8" ht="12.75">
      <c r="C392">
        <v>15</v>
      </c>
      <c r="F392">
        <v>165</v>
      </c>
      <c r="G392" s="3"/>
      <c r="H392" s="3"/>
    </row>
    <row r="393" spans="3:8" ht="12.75">
      <c r="C393">
        <v>15</v>
      </c>
      <c r="F393">
        <v>165</v>
      </c>
      <c r="G393" s="3"/>
      <c r="H393" s="3"/>
    </row>
    <row r="394" spans="3:8" ht="12.75">
      <c r="C394">
        <v>15</v>
      </c>
      <c r="F394">
        <v>165</v>
      </c>
      <c r="G394" s="3"/>
      <c r="H394" s="3"/>
    </row>
    <row r="395" spans="1:8" ht="12.75">
      <c r="A395" t="s">
        <v>200</v>
      </c>
      <c r="D395">
        <v>7</v>
      </c>
      <c r="F395">
        <v>187</v>
      </c>
      <c r="G395" s="3"/>
      <c r="H395" s="3"/>
    </row>
    <row r="396" spans="4:8" ht="12.75">
      <c r="D396">
        <v>7</v>
      </c>
      <c r="F396">
        <v>187</v>
      </c>
      <c r="G396" s="3"/>
      <c r="H396" s="3"/>
    </row>
    <row r="397" spans="1:8" ht="12.75">
      <c r="A397" s="40"/>
      <c r="B397" s="40"/>
      <c r="C397" s="40"/>
      <c r="D397" s="40"/>
      <c r="E397" s="42" t="s">
        <v>13</v>
      </c>
      <c r="F397" s="43">
        <f>AVERAGE(F365:F396)</f>
        <v>179.875</v>
      </c>
      <c r="G397" s="3"/>
      <c r="H397" s="3"/>
    </row>
    <row r="398" spans="1:8" ht="12.75">
      <c r="A398" s="41"/>
      <c r="B398" s="41"/>
      <c r="C398" s="41"/>
      <c r="D398" s="41"/>
      <c r="E398" s="44" t="s">
        <v>14</v>
      </c>
      <c r="F398" s="45">
        <f>MEDIAN(F365:F396)</f>
        <v>179.5</v>
      </c>
      <c r="G398" s="3"/>
      <c r="H398" s="3"/>
    </row>
    <row r="399" spans="1:8" ht="12.75">
      <c r="A399" s="19"/>
      <c r="B399" s="19"/>
      <c r="C399" s="19"/>
      <c r="D399" s="19"/>
      <c r="E399" s="22" t="s">
        <v>15</v>
      </c>
      <c r="F399" s="23">
        <f>COUNT(F365:F396)</f>
        <v>32</v>
      </c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4" t="s">
        <v>376</v>
      </c>
      <c r="B401" s="10" t="s">
        <v>397</v>
      </c>
      <c r="C401" s="3"/>
      <c r="D401" s="3"/>
      <c r="E401" s="3"/>
      <c r="F401" s="3"/>
      <c r="G401" s="3"/>
      <c r="H401" s="3"/>
    </row>
    <row r="402" spans="1:8" ht="12.75">
      <c r="A402" s="12" t="s">
        <v>104</v>
      </c>
      <c r="B402" s="53" t="s">
        <v>103</v>
      </c>
      <c r="C402" s="54"/>
      <c r="D402" s="54"/>
      <c r="E402" s="55"/>
      <c r="F402" s="13"/>
      <c r="G402" s="3"/>
      <c r="H402" s="3"/>
    </row>
    <row r="403" spans="1:8" ht="12.75">
      <c r="A403" s="11" t="s">
        <v>97</v>
      </c>
      <c r="B403" s="6" t="s">
        <v>98</v>
      </c>
      <c r="C403" s="6" t="s">
        <v>99</v>
      </c>
      <c r="D403" s="6" t="s">
        <v>100</v>
      </c>
      <c r="E403" s="7" t="s">
        <v>101</v>
      </c>
      <c r="F403" s="14" t="s">
        <v>102</v>
      </c>
      <c r="G403" s="3"/>
      <c r="H403" s="3"/>
    </row>
    <row r="404" spans="1:8" ht="12.75">
      <c r="A404" t="s">
        <v>201</v>
      </c>
      <c r="B404">
        <v>48</v>
      </c>
      <c r="F404">
        <f>B404</f>
        <v>48</v>
      </c>
      <c r="G404" s="3"/>
      <c r="H404" s="3"/>
    </row>
    <row r="405" spans="1:8" ht="12.75">
      <c r="A405" t="s">
        <v>183</v>
      </c>
      <c r="B405">
        <v>12</v>
      </c>
      <c r="F405">
        <f aca="true" t="shared" si="6" ref="F405:F445">B405</f>
        <v>12</v>
      </c>
      <c r="G405" s="3"/>
      <c r="H405" s="3"/>
    </row>
    <row r="406" spans="1:8" ht="12.75">
      <c r="A406" t="s">
        <v>123</v>
      </c>
      <c r="B406">
        <v>10</v>
      </c>
      <c r="F406">
        <f t="shared" si="6"/>
        <v>10</v>
      </c>
      <c r="G406" s="3"/>
      <c r="H406" s="3"/>
    </row>
    <row r="407" spans="2:8" ht="12.75">
      <c r="B407">
        <v>10</v>
      </c>
      <c r="F407">
        <f t="shared" si="6"/>
        <v>10</v>
      </c>
      <c r="G407" s="3"/>
      <c r="H407" s="3"/>
    </row>
    <row r="408" spans="1:8" ht="12.75">
      <c r="A408" t="s">
        <v>202</v>
      </c>
      <c r="B408">
        <v>44</v>
      </c>
      <c r="F408">
        <f t="shared" si="6"/>
        <v>44</v>
      </c>
      <c r="G408" s="3"/>
      <c r="H408" s="3"/>
    </row>
    <row r="409" spans="2:8" ht="12.75">
      <c r="B409">
        <v>44</v>
      </c>
      <c r="F409">
        <f t="shared" si="6"/>
        <v>44</v>
      </c>
      <c r="G409" s="3"/>
      <c r="H409" s="3"/>
    </row>
    <row r="410" spans="1:8" ht="12.75">
      <c r="A410" t="s">
        <v>183</v>
      </c>
      <c r="B410">
        <v>12</v>
      </c>
      <c r="F410">
        <f t="shared" si="6"/>
        <v>12</v>
      </c>
      <c r="G410" s="3"/>
      <c r="H410" s="3"/>
    </row>
    <row r="411" spans="1:8" ht="12.75">
      <c r="A411" t="s">
        <v>203</v>
      </c>
      <c r="B411">
        <v>63</v>
      </c>
      <c r="F411">
        <f t="shared" si="6"/>
        <v>63</v>
      </c>
      <c r="G411" s="3"/>
      <c r="H411" s="3"/>
    </row>
    <row r="412" spans="1:8" ht="12.75">
      <c r="A412" t="s">
        <v>149</v>
      </c>
      <c r="B412">
        <v>7</v>
      </c>
      <c r="F412">
        <f t="shared" si="6"/>
        <v>7</v>
      </c>
      <c r="G412" s="3"/>
      <c r="H412" s="3"/>
    </row>
    <row r="413" spans="1:8" ht="12.75">
      <c r="A413" t="s">
        <v>204</v>
      </c>
      <c r="B413">
        <v>40</v>
      </c>
      <c r="F413">
        <f t="shared" si="6"/>
        <v>40</v>
      </c>
      <c r="G413" s="3"/>
      <c r="H413" s="3"/>
    </row>
    <row r="414" spans="2:8" ht="12.75">
      <c r="B414">
        <v>40</v>
      </c>
      <c r="F414">
        <f t="shared" si="6"/>
        <v>40</v>
      </c>
      <c r="G414" s="3"/>
      <c r="H414" s="3"/>
    </row>
    <row r="415" spans="1:8" ht="12.75">
      <c r="A415" t="s">
        <v>205</v>
      </c>
      <c r="B415">
        <v>47</v>
      </c>
      <c r="F415">
        <f t="shared" si="6"/>
        <v>47</v>
      </c>
      <c r="G415" s="3"/>
      <c r="H415" s="3"/>
    </row>
    <row r="416" spans="2:8" ht="12.75">
      <c r="B416">
        <v>47</v>
      </c>
      <c r="F416">
        <f t="shared" si="6"/>
        <v>47</v>
      </c>
      <c r="G416" s="3"/>
      <c r="H416" s="3"/>
    </row>
    <row r="417" spans="1:8" ht="12.75">
      <c r="A417" s="52" t="s">
        <v>206</v>
      </c>
      <c r="B417" s="52"/>
      <c r="C417" s="52">
        <v>62</v>
      </c>
      <c r="D417" s="52"/>
      <c r="E417" s="52"/>
      <c r="F417" s="52"/>
      <c r="G417" s="3" t="s">
        <v>386</v>
      </c>
      <c r="H417" s="3"/>
    </row>
    <row r="418" spans="1:8" ht="12.75">
      <c r="A418" t="s">
        <v>207</v>
      </c>
      <c r="B418">
        <v>58</v>
      </c>
      <c r="F418">
        <f t="shared" si="6"/>
        <v>58</v>
      </c>
      <c r="G418" s="3"/>
      <c r="H418" s="3"/>
    </row>
    <row r="419" spans="2:8" ht="12.75">
      <c r="B419">
        <v>58</v>
      </c>
      <c r="F419">
        <f t="shared" si="6"/>
        <v>58</v>
      </c>
      <c r="G419" s="3"/>
      <c r="H419" s="3"/>
    </row>
    <row r="420" spans="1:8" ht="12.75">
      <c r="A420" t="s">
        <v>45</v>
      </c>
      <c r="B420">
        <v>39</v>
      </c>
      <c r="F420">
        <f t="shared" si="6"/>
        <v>39</v>
      </c>
      <c r="G420" s="3"/>
      <c r="H420" s="3"/>
    </row>
    <row r="421" spans="1:8" ht="12.75">
      <c r="A421" t="s">
        <v>208</v>
      </c>
      <c r="B421">
        <v>68</v>
      </c>
      <c r="F421">
        <f t="shared" si="6"/>
        <v>68</v>
      </c>
      <c r="G421" s="3"/>
      <c r="H421" s="3"/>
    </row>
    <row r="422" spans="1:8" ht="12.75">
      <c r="A422" t="s">
        <v>112</v>
      </c>
      <c r="B422">
        <v>26</v>
      </c>
      <c r="F422">
        <f t="shared" si="6"/>
        <v>26</v>
      </c>
      <c r="G422" s="3"/>
      <c r="H422" s="3"/>
    </row>
    <row r="423" spans="1:8" ht="12.75">
      <c r="A423" t="s">
        <v>209</v>
      </c>
      <c r="E423">
        <v>9</v>
      </c>
      <c r="F423">
        <v>351</v>
      </c>
      <c r="G423" s="3"/>
      <c r="H423" s="3"/>
    </row>
    <row r="424" spans="1:8" ht="12.75">
      <c r="A424" t="s">
        <v>210</v>
      </c>
      <c r="B424">
        <v>85</v>
      </c>
      <c r="F424">
        <f t="shared" si="6"/>
        <v>85</v>
      </c>
      <c r="G424" s="3"/>
      <c r="H424" s="3"/>
    </row>
    <row r="425" spans="1:8" ht="12.75">
      <c r="A425" t="s">
        <v>211</v>
      </c>
      <c r="B425">
        <v>41</v>
      </c>
      <c r="F425">
        <f t="shared" si="6"/>
        <v>41</v>
      </c>
      <c r="G425" s="3"/>
      <c r="H425" s="3"/>
    </row>
    <row r="426" spans="1:8" ht="12.75">
      <c r="A426" t="s">
        <v>212</v>
      </c>
      <c r="B426">
        <v>57</v>
      </c>
      <c r="F426">
        <f t="shared" si="6"/>
        <v>57</v>
      </c>
      <c r="G426" s="3"/>
      <c r="H426" s="3"/>
    </row>
    <row r="427" spans="1:8" ht="12.75">
      <c r="A427" t="s">
        <v>213</v>
      </c>
      <c r="B427">
        <v>57</v>
      </c>
      <c r="F427">
        <f t="shared" si="6"/>
        <v>57</v>
      </c>
      <c r="G427" s="3"/>
      <c r="H427" s="3"/>
    </row>
    <row r="428" spans="2:8" ht="12.75">
      <c r="B428">
        <v>57</v>
      </c>
      <c r="F428">
        <f t="shared" si="6"/>
        <v>57</v>
      </c>
      <c r="G428" s="3"/>
      <c r="H428" s="3"/>
    </row>
    <row r="429" spans="2:8" ht="12.75">
      <c r="B429">
        <v>57</v>
      </c>
      <c r="F429">
        <f t="shared" si="6"/>
        <v>57</v>
      </c>
      <c r="G429" s="3"/>
      <c r="H429" s="3"/>
    </row>
    <row r="430" spans="1:8" ht="12.75">
      <c r="A430" t="s">
        <v>214</v>
      </c>
      <c r="B430">
        <v>60</v>
      </c>
      <c r="F430">
        <f t="shared" si="6"/>
        <v>60</v>
      </c>
      <c r="G430" s="3"/>
      <c r="H430" s="3"/>
    </row>
    <row r="431" spans="1:8" ht="12.75">
      <c r="A431" t="s">
        <v>115</v>
      </c>
      <c r="B431">
        <v>77</v>
      </c>
      <c r="F431">
        <f t="shared" si="6"/>
        <v>77</v>
      </c>
      <c r="G431" s="3"/>
      <c r="H431" s="3"/>
    </row>
    <row r="432" spans="1:8" ht="12.75">
      <c r="A432" t="s">
        <v>215</v>
      </c>
      <c r="B432">
        <v>51</v>
      </c>
      <c r="F432">
        <f t="shared" si="6"/>
        <v>51</v>
      </c>
      <c r="G432" s="3"/>
      <c r="H432" s="3"/>
    </row>
    <row r="433" spans="1:8" ht="12.75">
      <c r="A433" t="s">
        <v>216</v>
      </c>
      <c r="E433">
        <v>22</v>
      </c>
      <c r="F433">
        <v>338</v>
      </c>
      <c r="G433" s="3"/>
      <c r="H433" s="3"/>
    </row>
    <row r="434" spans="1:8" ht="12.75">
      <c r="A434" t="s">
        <v>217</v>
      </c>
      <c r="B434">
        <v>52</v>
      </c>
      <c r="F434">
        <f t="shared" si="6"/>
        <v>52</v>
      </c>
      <c r="G434" s="3"/>
      <c r="H434" s="3"/>
    </row>
    <row r="435" spans="2:8" ht="12.75">
      <c r="B435">
        <v>52</v>
      </c>
      <c r="F435">
        <f t="shared" si="6"/>
        <v>52</v>
      </c>
      <c r="G435" s="3"/>
      <c r="H435" s="3"/>
    </row>
    <row r="436" spans="1:8" ht="12.75">
      <c r="A436" t="s">
        <v>218</v>
      </c>
      <c r="B436">
        <v>9</v>
      </c>
      <c r="F436">
        <f t="shared" si="6"/>
        <v>9</v>
      </c>
      <c r="G436" s="3"/>
      <c r="H436" s="3"/>
    </row>
    <row r="437" spans="1:8" ht="12.75">
      <c r="A437" t="s">
        <v>219</v>
      </c>
      <c r="B437">
        <v>68</v>
      </c>
      <c r="F437">
        <f t="shared" si="6"/>
        <v>68</v>
      </c>
      <c r="G437" s="3"/>
      <c r="H437" s="3"/>
    </row>
    <row r="438" spans="2:8" ht="12.75">
      <c r="B438">
        <v>68</v>
      </c>
      <c r="F438">
        <f t="shared" si="6"/>
        <v>68</v>
      </c>
      <c r="G438" s="3"/>
      <c r="H438" s="3"/>
    </row>
    <row r="439" spans="1:8" ht="12.75">
      <c r="A439" t="s">
        <v>220</v>
      </c>
      <c r="B439">
        <v>73</v>
      </c>
      <c r="F439">
        <f t="shared" si="6"/>
        <v>73</v>
      </c>
      <c r="G439" s="3"/>
      <c r="H439" s="3"/>
    </row>
    <row r="440" spans="2:8" ht="12.75">
      <c r="B440">
        <v>73</v>
      </c>
      <c r="F440">
        <f t="shared" si="6"/>
        <v>73</v>
      </c>
      <c r="G440" s="3"/>
      <c r="H440" s="3"/>
    </row>
    <row r="441" spans="1:8" ht="12.75">
      <c r="A441" t="s">
        <v>221</v>
      </c>
      <c r="B441">
        <v>61</v>
      </c>
      <c r="F441">
        <f t="shared" si="6"/>
        <v>61</v>
      </c>
      <c r="G441" s="3"/>
      <c r="H441" s="3"/>
    </row>
    <row r="442" spans="1:8" ht="12.75">
      <c r="A442" t="s">
        <v>222</v>
      </c>
      <c r="B442">
        <v>65</v>
      </c>
      <c r="F442">
        <f t="shared" si="6"/>
        <v>65</v>
      </c>
      <c r="G442" s="3"/>
      <c r="H442" s="3"/>
    </row>
    <row r="443" spans="1:8" ht="12.75">
      <c r="A443" t="s">
        <v>223</v>
      </c>
      <c r="B443">
        <v>52</v>
      </c>
      <c r="F443">
        <f t="shared" si="6"/>
        <v>52</v>
      </c>
      <c r="G443" s="3"/>
      <c r="H443" s="3"/>
    </row>
    <row r="444" spans="1:8" ht="12.75">
      <c r="A444" t="s">
        <v>222</v>
      </c>
      <c r="B444">
        <v>65</v>
      </c>
      <c r="F444">
        <f t="shared" si="6"/>
        <v>65</v>
      </c>
      <c r="G444" s="3"/>
      <c r="H444" s="3"/>
    </row>
    <row r="445" spans="1:8" ht="12.75">
      <c r="A445" t="s">
        <v>224</v>
      </c>
      <c r="B445">
        <v>44</v>
      </c>
      <c r="E445" s="46"/>
      <c r="F445" s="46">
        <f t="shared" si="6"/>
        <v>44</v>
      </c>
      <c r="G445" s="3"/>
      <c r="H445" s="3"/>
    </row>
    <row r="446" spans="5:8" ht="12.75">
      <c r="E446" s="20" t="s">
        <v>13</v>
      </c>
      <c r="F446" s="21">
        <f>AVERAGE(F404:F445)</f>
        <v>63.073170731707314</v>
      </c>
      <c r="G446" s="3"/>
      <c r="H446" s="3"/>
    </row>
    <row r="447" spans="5:8" ht="12.75">
      <c r="E447" s="20" t="s">
        <v>14</v>
      </c>
      <c r="F447" s="21">
        <f>MEDIAN(F404:F445)</f>
        <v>52</v>
      </c>
      <c r="G447" s="3"/>
      <c r="H447" s="3"/>
    </row>
    <row r="448" spans="5:8" ht="12.75">
      <c r="E448" s="20" t="s">
        <v>15</v>
      </c>
      <c r="F448" s="21">
        <f>COUNT(F404:F445)</f>
        <v>41</v>
      </c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4" t="s">
        <v>247</v>
      </c>
      <c r="B450" s="10" t="s">
        <v>399</v>
      </c>
      <c r="C450" s="3"/>
      <c r="D450" s="3"/>
      <c r="E450" s="3"/>
      <c r="F450" s="3"/>
      <c r="G450" s="3"/>
      <c r="H450" s="3"/>
    </row>
    <row r="451" spans="1:8" ht="12.75">
      <c r="A451" s="12" t="s">
        <v>104</v>
      </c>
      <c r="B451" s="53" t="s">
        <v>103</v>
      </c>
      <c r="C451" s="54"/>
      <c r="D451" s="54"/>
      <c r="E451" s="55"/>
      <c r="F451" s="13"/>
      <c r="G451" s="3"/>
      <c r="H451" s="3"/>
    </row>
    <row r="452" spans="1:8" ht="12.75">
      <c r="A452" s="11" t="s">
        <v>97</v>
      </c>
      <c r="B452" s="6" t="s">
        <v>98</v>
      </c>
      <c r="C452" s="6" t="s">
        <v>99</v>
      </c>
      <c r="D452" s="6" t="s">
        <v>100</v>
      </c>
      <c r="E452" s="7" t="s">
        <v>101</v>
      </c>
      <c r="F452" s="14" t="s">
        <v>102</v>
      </c>
      <c r="G452" s="3"/>
      <c r="H452" s="3"/>
    </row>
    <row r="453" spans="1:8" ht="12.75">
      <c r="A453" t="s">
        <v>193</v>
      </c>
      <c r="D453">
        <v>59</v>
      </c>
      <c r="F453">
        <f>D453+180</f>
        <v>239</v>
      </c>
      <c r="G453" s="3"/>
      <c r="H453" s="3"/>
    </row>
    <row r="454" spans="1:8" ht="12.75">
      <c r="A454" t="s">
        <v>176</v>
      </c>
      <c r="D454">
        <v>60</v>
      </c>
      <c r="F454">
        <f aca="true" t="shared" si="7" ref="F454:F517">D454+180</f>
        <v>240</v>
      </c>
      <c r="G454" s="3"/>
      <c r="H454" s="3"/>
    </row>
    <row r="455" spans="1:8" ht="12.75">
      <c r="A455" t="s">
        <v>181</v>
      </c>
      <c r="D455">
        <v>17</v>
      </c>
      <c r="F455">
        <f t="shared" si="7"/>
        <v>197</v>
      </c>
      <c r="G455" s="3"/>
      <c r="H455" s="3"/>
    </row>
    <row r="456" spans="1:8" ht="12.75">
      <c r="A456" t="s">
        <v>225</v>
      </c>
      <c r="D456">
        <v>39</v>
      </c>
      <c r="F456">
        <f t="shared" si="7"/>
        <v>219</v>
      </c>
      <c r="G456" s="3"/>
      <c r="H456" s="3"/>
    </row>
    <row r="457" spans="1:8" ht="12.75">
      <c r="A457" t="s">
        <v>226</v>
      </c>
      <c r="D457">
        <v>28</v>
      </c>
      <c r="F457">
        <f t="shared" si="7"/>
        <v>208</v>
      </c>
      <c r="G457" s="3"/>
      <c r="H457" s="3"/>
    </row>
    <row r="458" spans="1:8" ht="12.75">
      <c r="A458" t="s">
        <v>61</v>
      </c>
      <c r="D458">
        <v>79</v>
      </c>
      <c r="F458">
        <f t="shared" si="7"/>
        <v>259</v>
      </c>
      <c r="G458" s="3"/>
      <c r="H458" s="3"/>
    </row>
    <row r="459" spans="1:8" ht="12.75">
      <c r="A459" t="s">
        <v>227</v>
      </c>
      <c r="D459">
        <v>43</v>
      </c>
      <c r="F459">
        <f t="shared" si="7"/>
        <v>223</v>
      </c>
      <c r="G459" s="3"/>
      <c r="H459" s="3"/>
    </row>
    <row r="460" spans="1:8" ht="12.75">
      <c r="A460" t="s">
        <v>226</v>
      </c>
      <c r="D460">
        <v>28</v>
      </c>
      <c r="F460">
        <f t="shared" si="7"/>
        <v>208</v>
      </c>
      <c r="G460" s="3"/>
      <c r="H460" s="3"/>
    </row>
    <row r="461" spans="1:8" ht="12.75">
      <c r="A461" s="46" t="s">
        <v>34</v>
      </c>
      <c r="C461">
        <v>61</v>
      </c>
      <c r="F461">
        <v>119</v>
      </c>
      <c r="G461" s="3"/>
      <c r="H461" s="3"/>
    </row>
    <row r="462" spans="1:8" ht="12.75">
      <c r="A462" t="s">
        <v>194</v>
      </c>
      <c r="D462">
        <v>61</v>
      </c>
      <c r="F462">
        <f t="shared" si="7"/>
        <v>241</v>
      </c>
      <c r="G462" s="3"/>
      <c r="H462" s="3"/>
    </row>
    <row r="463" spans="1:8" ht="12.75">
      <c r="A463" t="s">
        <v>21</v>
      </c>
      <c r="D463">
        <v>42</v>
      </c>
      <c r="F463">
        <f t="shared" si="7"/>
        <v>222</v>
      </c>
      <c r="G463" s="3"/>
      <c r="H463" s="3"/>
    </row>
    <row r="464" spans="1:8" ht="12.75">
      <c r="A464" t="s">
        <v>176</v>
      </c>
      <c r="D464">
        <v>60</v>
      </c>
      <c r="F464">
        <f t="shared" si="7"/>
        <v>240</v>
      </c>
      <c r="G464" s="3"/>
      <c r="H464" s="3"/>
    </row>
    <row r="465" spans="1:8" ht="12.75">
      <c r="A465" t="s">
        <v>17</v>
      </c>
      <c r="D465">
        <v>20</v>
      </c>
      <c r="F465">
        <f t="shared" si="7"/>
        <v>200</v>
      </c>
      <c r="G465" s="3"/>
      <c r="H465" s="3"/>
    </row>
    <row r="466" spans="1:8" ht="12.75">
      <c r="A466" t="s">
        <v>51</v>
      </c>
      <c r="D466">
        <v>37</v>
      </c>
      <c r="F466">
        <f t="shared" si="7"/>
        <v>217</v>
      </c>
      <c r="G466" s="3"/>
      <c r="H466" s="3"/>
    </row>
    <row r="467" spans="1:8" ht="12.75">
      <c r="A467" t="s">
        <v>130</v>
      </c>
      <c r="C467">
        <v>3</v>
      </c>
      <c r="F467">
        <v>177</v>
      </c>
      <c r="G467" s="3"/>
      <c r="H467" s="3"/>
    </row>
    <row r="468" spans="1:8" ht="12.75">
      <c r="A468" t="s">
        <v>62</v>
      </c>
      <c r="D468">
        <v>35</v>
      </c>
      <c r="F468">
        <f t="shared" si="7"/>
        <v>215</v>
      </c>
      <c r="G468" s="3"/>
      <c r="H468" s="3"/>
    </row>
    <row r="469" spans="1:8" ht="12.75">
      <c r="A469" t="s">
        <v>228</v>
      </c>
      <c r="D469">
        <v>26</v>
      </c>
      <c r="F469">
        <f t="shared" si="7"/>
        <v>206</v>
      </c>
      <c r="G469" s="3"/>
      <c r="H469" s="3"/>
    </row>
    <row r="470" spans="1:8" ht="12.75">
      <c r="A470" t="s">
        <v>229</v>
      </c>
      <c r="C470">
        <v>23</v>
      </c>
      <c r="F470">
        <v>157</v>
      </c>
      <c r="G470" s="3"/>
      <c r="H470" s="3"/>
    </row>
    <row r="471" spans="3:8" ht="12.75">
      <c r="C471">
        <v>23</v>
      </c>
      <c r="F471">
        <v>157</v>
      </c>
      <c r="G471" s="3"/>
      <c r="H471" s="3"/>
    </row>
    <row r="472" spans="1:8" ht="12.75">
      <c r="A472" t="s">
        <v>17</v>
      </c>
      <c r="D472">
        <v>20</v>
      </c>
      <c r="F472">
        <f t="shared" si="7"/>
        <v>200</v>
      </c>
      <c r="G472" s="3"/>
      <c r="H472" s="3"/>
    </row>
    <row r="473" spans="1:8" ht="12.75">
      <c r="A473" t="s">
        <v>63</v>
      </c>
      <c r="C473">
        <v>10</v>
      </c>
      <c r="F473">
        <v>170</v>
      </c>
      <c r="G473" s="3"/>
      <c r="H473" s="3"/>
    </row>
    <row r="474" spans="3:8" ht="12.75">
      <c r="C474">
        <v>10</v>
      </c>
      <c r="F474">
        <v>170</v>
      </c>
      <c r="G474" s="3"/>
      <c r="H474" s="3"/>
    </row>
    <row r="475" spans="1:8" ht="12.75">
      <c r="A475" t="s">
        <v>64</v>
      </c>
      <c r="D475">
        <v>11</v>
      </c>
      <c r="F475">
        <f t="shared" si="7"/>
        <v>191</v>
      </c>
      <c r="G475" s="3"/>
      <c r="H475" s="3"/>
    </row>
    <row r="476" spans="1:8" ht="12.75">
      <c r="A476" t="s">
        <v>181</v>
      </c>
      <c r="D476">
        <v>17</v>
      </c>
      <c r="F476">
        <f t="shared" si="7"/>
        <v>197</v>
      </c>
      <c r="G476" s="3"/>
      <c r="H476" s="3"/>
    </row>
    <row r="477" spans="1:8" ht="12.75">
      <c r="A477" t="s">
        <v>193</v>
      </c>
      <c r="D477">
        <v>59</v>
      </c>
      <c r="F477">
        <f t="shared" si="7"/>
        <v>239</v>
      </c>
      <c r="G477" s="3"/>
      <c r="H477" s="3"/>
    </row>
    <row r="478" spans="1:8" ht="12.75">
      <c r="A478" t="s">
        <v>230</v>
      </c>
      <c r="C478">
        <v>11</v>
      </c>
      <c r="F478">
        <v>169</v>
      </c>
      <c r="G478" s="3"/>
      <c r="H478" s="3"/>
    </row>
    <row r="479" spans="3:8" ht="12.75">
      <c r="C479">
        <v>11</v>
      </c>
      <c r="F479">
        <v>169</v>
      </c>
      <c r="G479" s="3"/>
      <c r="H479" s="3"/>
    </row>
    <row r="480" spans="1:8" ht="12.75">
      <c r="A480" t="s">
        <v>181</v>
      </c>
      <c r="D480">
        <v>17</v>
      </c>
      <c r="F480">
        <f t="shared" si="7"/>
        <v>197</v>
      </c>
      <c r="G480" s="3"/>
      <c r="H480" s="3"/>
    </row>
    <row r="481" spans="1:8" ht="12.75">
      <c r="A481" t="s">
        <v>231</v>
      </c>
      <c r="D481">
        <v>4</v>
      </c>
      <c r="F481">
        <f t="shared" si="7"/>
        <v>184</v>
      </c>
      <c r="G481" s="3"/>
      <c r="H481" s="3"/>
    </row>
    <row r="482" spans="1:8" ht="12.75">
      <c r="A482" t="s">
        <v>12</v>
      </c>
      <c r="D482">
        <v>13</v>
      </c>
      <c r="F482">
        <f t="shared" si="7"/>
        <v>193</v>
      </c>
      <c r="G482" s="3"/>
      <c r="H482" s="3"/>
    </row>
    <row r="483" spans="1:8" ht="12.75">
      <c r="A483" t="s">
        <v>232</v>
      </c>
      <c r="C483">
        <v>43</v>
      </c>
      <c r="F483">
        <v>137</v>
      </c>
      <c r="G483" s="3"/>
      <c r="H483" s="3"/>
    </row>
    <row r="484" spans="3:8" ht="12.75">
      <c r="C484">
        <v>43</v>
      </c>
      <c r="F484">
        <v>137</v>
      </c>
      <c r="G484" s="3"/>
      <c r="H484" s="3"/>
    </row>
    <row r="485" spans="1:8" ht="12.75">
      <c r="A485" t="s">
        <v>5</v>
      </c>
      <c r="D485">
        <v>19</v>
      </c>
      <c r="F485">
        <f t="shared" si="7"/>
        <v>199</v>
      </c>
      <c r="G485" s="3"/>
      <c r="H485" s="3"/>
    </row>
    <row r="486" spans="1:8" ht="12.75">
      <c r="A486" t="s">
        <v>228</v>
      </c>
      <c r="D486">
        <v>26</v>
      </c>
      <c r="F486">
        <f t="shared" si="7"/>
        <v>206</v>
      </c>
      <c r="G486" s="3"/>
      <c r="H486" s="3"/>
    </row>
    <row r="487" spans="1:8" ht="12.75">
      <c r="A487" t="s">
        <v>233</v>
      </c>
      <c r="D487">
        <v>23</v>
      </c>
      <c r="F487">
        <f t="shared" si="7"/>
        <v>203</v>
      </c>
      <c r="G487" s="3"/>
      <c r="H487" s="3"/>
    </row>
    <row r="488" spans="4:8" ht="12.75">
      <c r="D488">
        <v>23</v>
      </c>
      <c r="F488">
        <f t="shared" si="7"/>
        <v>203</v>
      </c>
      <c r="G488" s="3"/>
      <c r="H488" s="3"/>
    </row>
    <row r="489" spans="1:8" ht="12.75">
      <c r="A489" t="s">
        <v>234</v>
      </c>
      <c r="D489">
        <v>10</v>
      </c>
      <c r="F489">
        <f t="shared" si="7"/>
        <v>190</v>
      </c>
      <c r="G489" s="3"/>
      <c r="H489" s="3"/>
    </row>
    <row r="490" spans="4:8" ht="12.75">
      <c r="D490">
        <v>10</v>
      </c>
      <c r="F490">
        <f t="shared" si="7"/>
        <v>190</v>
      </c>
      <c r="G490" s="3"/>
      <c r="H490" s="3"/>
    </row>
    <row r="491" spans="1:8" ht="12.75">
      <c r="A491" t="s">
        <v>65</v>
      </c>
      <c r="D491">
        <v>44</v>
      </c>
      <c r="F491">
        <f t="shared" si="7"/>
        <v>224</v>
      </c>
      <c r="G491" s="3"/>
      <c r="H491" s="3"/>
    </row>
    <row r="492" spans="1:8" ht="12.75">
      <c r="A492" t="s">
        <v>235</v>
      </c>
      <c r="D492">
        <v>45</v>
      </c>
      <c r="F492">
        <f t="shared" si="7"/>
        <v>225</v>
      </c>
      <c r="G492" s="3"/>
      <c r="H492" s="3"/>
    </row>
    <row r="493" spans="1:8" ht="12.75">
      <c r="A493" t="s">
        <v>236</v>
      </c>
      <c r="E493">
        <v>84</v>
      </c>
      <c r="F493">
        <v>276</v>
      </c>
      <c r="G493" s="3"/>
      <c r="H493" s="3"/>
    </row>
    <row r="494" spans="5:8" ht="12.75">
      <c r="E494">
        <v>84</v>
      </c>
      <c r="F494">
        <v>276</v>
      </c>
      <c r="G494" s="3"/>
      <c r="H494" s="3"/>
    </row>
    <row r="495" spans="1:8" ht="12.75">
      <c r="A495" t="s">
        <v>12</v>
      </c>
      <c r="D495">
        <v>13</v>
      </c>
      <c r="F495">
        <f t="shared" si="7"/>
        <v>193</v>
      </c>
      <c r="G495" s="3"/>
      <c r="H495" s="3"/>
    </row>
    <row r="496" spans="1:8" ht="12.75">
      <c r="A496" t="s">
        <v>62</v>
      </c>
      <c r="D496">
        <v>35</v>
      </c>
      <c r="F496">
        <f t="shared" si="7"/>
        <v>215</v>
      </c>
      <c r="G496" s="3"/>
      <c r="H496" s="3"/>
    </row>
    <row r="497" spans="1:8" ht="12.75">
      <c r="A497" t="s">
        <v>237</v>
      </c>
      <c r="D497">
        <v>52</v>
      </c>
      <c r="F497">
        <f t="shared" si="7"/>
        <v>232</v>
      </c>
      <c r="G497" s="3"/>
      <c r="H497" s="3"/>
    </row>
    <row r="498" spans="4:8" ht="12.75">
      <c r="D498">
        <v>52</v>
      </c>
      <c r="F498">
        <f t="shared" si="7"/>
        <v>232</v>
      </c>
      <c r="G498" s="3"/>
      <c r="H498" s="3"/>
    </row>
    <row r="499" spans="4:8" ht="12.75">
      <c r="D499">
        <v>52</v>
      </c>
      <c r="F499">
        <f t="shared" si="7"/>
        <v>232</v>
      </c>
      <c r="G499" s="3"/>
      <c r="H499" s="3"/>
    </row>
    <row r="500" spans="1:8" ht="12.75">
      <c r="A500" t="s">
        <v>66</v>
      </c>
      <c r="D500">
        <v>43</v>
      </c>
      <c r="F500">
        <f t="shared" si="7"/>
        <v>223</v>
      </c>
      <c r="G500" s="3"/>
      <c r="H500" s="3"/>
    </row>
    <row r="501" spans="4:8" ht="12.75">
      <c r="D501">
        <v>43</v>
      </c>
      <c r="F501">
        <f t="shared" si="7"/>
        <v>223</v>
      </c>
      <c r="G501" s="3"/>
      <c r="H501" s="3"/>
    </row>
    <row r="502" spans="1:8" ht="12.75">
      <c r="A502" t="s">
        <v>238</v>
      </c>
      <c r="G502" s="3"/>
      <c r="H502" s="3"/>
    </row>
    <row r="503" spans="1:8" ht="12.75">
      <c r="A503" t="s">
        <v>193</v>
      </c>
      <c r="D503">
        <v>59</v>
      </c>
      <c r="F503">
        <f t="shared" si="7"/>
        <v>239</v>
      </c>
      <c r="G503" s="3"/>
      <c r="H503" s="3"/>
    </row>
    <row r="504" spans="1:8" ht="12.75">
      <c r="A504" t="s">
        <v>239</v>
      </c>
      <c r="D504">
        <v>57</v>
      </c>
      <c r="F504">
        <f t="shared" si="7"/>
        <v>237</v>
      </c>
      <c r="G504" s="3"/>
      <c r="H504" s="3"/>
    </row>
    <row r="505" spans="4:8" ht="12.75">
      <c r="D505">
        <v>57</v>
      </c>
      <c r="F505">
        <f t="shared" si="7"/>
        <v>237</v>
      </c>
      <c r="G505" s="3"/>
      <c r="H505" s="3"/>
    </row>
    <row r="506" spans="1:8" ht="12.75">
      <c r="A506" t="s">
        <v>67</v>
      </c>
      <c r="D506">
        <v>45</v>
      </c>
      <c r="F506">
        <f t="shared" si="7"/>
        <v>225</v>
      </c>
      <c r="G506" s="3"/>
      <c r="H506" s="3"/>
    </row>
    <row r="507" spans="4:8" ht="12.75">
      <c r="D507">
        <v>45</v>
      </c>
      <c r="F507">
        <f t="shared" si="7"/>
        <v>225</v>
      </c>
      <c r="G507" s="3"/>
      <c r="H507" s="3"/>
    </row>
    <row r="508" spans="1:8" ht="12.75">
      <c r="A508" t="s">
        <v>226</v>
      </c>
      <c r="D508">
        <v>28</v>
      </c>
      <c r="F508">
        <f t="shared" si="7"/>
        <v>208</v>
      </c>
      <c r="G508" s="3"/>
      <c r="H508" s="3"/>
    </row>
    <row r="509" spans="1:8" ht="12.75">
      <c r="A509" t="s">
        <v>52</v>
      </c>
      <c r="D509">
        <v>50</v>
      </c>
      <c r="F509">
        <f t="shared" si="7"/>
        <v>230</v>
      </c>
      <c r="G509" s="3"/>
      <c r="H509" s="3"/>
    </row>
    <row r="510" spans="1:8" ht="12.75">
      <c r="A510" t="s">
        <v>240</v>
      </c>
      <c r="D510">
        <v>63</v>
      </c>
      <c r="F510">
        <f t="shared" si="7"/>
        <v>243</v>
      </c>
      <c r="G510" s="3"/>
      <c r="H510" s="3"/>
    </row>
    <row r="511" spans="4:8" ht="12.75">
      <c r="D511">
        <v>63</v>
      </c>
      <c r="F511">
        <f t="shared" si="7"/>
        <v>243</v>
      </c>
      <c r="G511" s="3"/>
      <c r="H511" s="3"/>
    </row>
    <row r="512" spans="4:8" ht="12.75">
      <c r="D512">
        <v>63</v>
      </c>
      <c r="F512">
        <f t="shared" si="7"/>
        <v>243</v>
      </c>
      <c r="G512" s="3"/>
      <c r="H512" s="3"/>
    </row>
    <row r="513" spans="4:8" ht="12.75">
      <c r="D513">
        <v>63</v>
      </c>
      <c r="F513">
        <f t="shared" si="7"/>
        <v>243</v>
      </c>
      <c r="G513" s="3"/>
      <c r="H513" s="3"/>
    </row>
    <row r="514" spans="1:8" ht="12.75">
      <c r="A514" t="s">
        <v>241</v>
      </c>
      <c r="D514">
        <v>53</v>
      </c>
      <c r="F514">
        <f t="shared" si="7"/>
        <v>233</v>
      </c>
      <c r="G514" s="3"/>
      <c r="H514" s="3"/>
    </row>
    <row r="515" spans="4:8" ht="12.75">
      <c r="D515">
        <v>53</v>
      </c>
      <c r="F515">
        <f t="shared" si="7"/>
        <v>233</v>
      </c>
      <c r="G515" s="3"/>
      <c r="H515" s="3"/>
    </row>
    <row r="516" spans="4:8" ht="12.75">
      <c r="D516">
        <v>53</v>
      </c>
      <c r="F516">
        <f t="shared" si="7"/>
        <v>233</v>
      </c>
      <c r="G516" s="3"/>
      <c r="H516" s="3"/>
    </row>
    <row r="517" spans="1:8" ht="12.75">
      <c r="A517" t="s">
        <v>242</v>
      </c>
      <c r="D517">
        <v>47</v>
      </c>
      <c r="F517">
        <f t="shared" si="7"/>
        <v>227</v>
      </c>
      <c r="G517" s="3"/>
      <c r="H517" s="3"/>
    </row>
    <row r="518" spans="4:8" ht="12.75">
      <c r="D518">
        <v>47</v>
      </c>
      <c r="F518">
        <f aca="true" t="shared" si="8" ref="F518:F526">D518+180</f>
        <v>227</v>
      </c>
      <c r="G518" s="3"/>
      <c r="H518" s="3"/>
    </row>
    <row r="519" spans="1:8" ht="12.75">
      <c r="A519" t="s">
        <v>243</v>
      </c>
      <c r="D519">
        <v>52</v>
      </c>
      <c r="F519">
        <f t="shared" si="8"/>
        <v>232</v>
      </c>
      <c r="G519" s="3"/>
      <c r="H519" s="3"/>
    </row>
    <row r="520" spans="4:8" ht="12.75">
      <c r="D520">
        <v>52</v>
      </c>
      <c r="F520">
        <f t="shared" si="8"/>
        <v>232</v>
      </c>
      <c r="G520" s="3"/>
      <c r="H520" s="3"/>
    </row>
    <row r="521" spans="1:8" ht="12.75">
      <c r="A521" t="s">
        <v>244</v>
      </c>
      <c r="D521">
        <v>59</v>
      </c>
      <c r="F521">
        <f t="shared" si="8"/>
        <v>239</v>
      </c>
      <c r="G521" s="3"/>
      <c r="H521" s="3"/>
    </row>
    <row r="522" spans="4:8" ht="12.75">
      <c r="D522">
        <v>59</v>
      </c>
      <c r="F522">
        <f t="shared" si="8"/>
        <v>239</v>
      </c>
      <c r="G522" s="3"/>
      <c r="H522" s="3"/>
    </row>
    <row r="523" spans="1:8" ht="12.75">
      <c r="A523" t="s">
        <v>245</v>
      </c>
      <c r="D523">
        <v>48</v>
      </c>
      <c r="F523">
        <f t="shared" si="8"/>
        <v>228</v>
      </c>
      <c r="G523" s="3"/>
      <c r="H523" s="3"/>
    </row>
    <row r="524" spans="1:8" ht="12.75">
      <c r="A524" t="s">
        <v>246</v>
      </c>
      <c r="D524">
        <v>66</v>
      </c>
      <c r="F524">
        <f t="shared" si="8"/>
        <v>246</v>
      </c>
      <c r="G524" s="3"/>
      <c r="H524" s="3"/>
    </row>
    <row r="525" spans="4:8" ht="12.75">
      <c r="D525">
        <v>66</v>
      </c>
      <c r="F525">
        <f t="shared" si="8"/>
        <v>246</v>
      </c>
      <c r="G525" s="3"/>
      <c r="H525" s="3"/>
    </row>
    <row r="526" spans="1:8" ht="12.75">
      <c r="A526" t="s">
        <v>52</v>
      </c>
      <c r="D526">
        <v>50</v>
      </c>
      <c r="F526">
        <f t="shared" si="8"/>
        <v>230</v>
      </c>
      <c r="G526" s="3"/>
      <c r="H526" s="3"/>
    </row>
    <row r="527" spans="1:8" ht="12.75">
      <c r="A527" s="40"/>
      <c r="B527" s="40"/>
      <c r="C527" s="40"/>
      <c r="D527" s="40"/>
      <c r="E527" s="26" t="s">
        <v>248</v>
      </c>
      <c r="F527" s="43">
        <f>AVERAGE(F453:F526)</f>
        <v>214.4794520547945</v>
      </c>
      <c r="G527" s="3"/>
      <c r="H527" s="3"/>
    </row>
    <row r="528" spans="1:8" ht="12.75">
      <c r="A528" s="41"/>
      <c r="B528" s="41"/>
      <c r="C528" s="41"/>
      <c r="D528" s="41"/>
      <c r="E528" s="28" t="s">
        <v>14</v>
      </c>
      <c r="F528" s="48">
        <f>MEDIAN(F453:F526)</f>
        <v>223</v>
      </c>
      <c r="G528" s="3"/>
      <c r="H528" s="3"/>
    </row>
    <row r="529" spans="1:8" ht="12.75">
      <c r="A529" s="19"/>
      <c r="B529" s="19"/>
      <c r="C529" s="19"/>
      <c r="D529" s="19"/>
      <c r="E529" s="30" t="s">
        <v>15</v>
      </c>
      <c r="F529" s="49">
        <f>COUNT(F453:F526)</f>
        <v>73</v>
      </c>
      <c r="G529" s="3"/>
      <c r="H529" s="3"/>
    </row>
    <row r="530" spans="1:8" ht="12.75">
      <c r="A530" s="3"/>
      <c r="B530" s="3"/>
      <c r="C530" s="3"/>
      <c r="D530" s="3"/>
      <c r="E530" s="3"/>
      <c r="F530" s="3"/>
      <c r="G530" s="3"/>
      <c r="H530" s="3"/>
    </row>
    <row r="531" spans="1:8" ht="12.75">
      <c r="A531" s="4" t="s">
        <v>249</v>
      </c>
      <c r="B531" s="10" t="s">
        <v>398</v>
      </c>
      <c r="C531" s="3"/>
      <c r="D531" s="3"/>
      <c r="E531" s="3"/>
      <c r="F531" s="3"/>
      <c r="G531" s="3"/>
      <c r="H531" s="3"/>
    </row>
    <row r="532" spans="1:8" ht="12.75">
      <c r="A532" s="12" t="s">
        <v>104</v>
      </c>
      <c r="B532" s="53" t="s">
        <v>103</v>
      </c>
      <c r="C532" s="54"/>
      <c r="D532" s="54"/>
      <c r="E532" s="55"/>
      <c r="F532" s="13"/>
      <c r="G532" s="3"/>
      <c r="H532" s="3"/>
    </row>
    <row r="533" spans="1:8" ht="12.75">
      <c r="A533" s="11" t="s">
        <v>97</v>
      </c>
      <c r="B533" s="6" t="s">
        <v>98</v>
      </c>
      <c r="C533" s="6" t="s">
        <v>99</v>
      </c>
      <c r="D533" s="6" t="s">
        <v>100</v>
      </c>
      <c r="E533" s="7" t="s">
        <v>101</v>
      </c>
      <c r="F533" s="14" t="s">
        <v>102</v>
      </c>
      <c r="G533" s="3"/>
      <c r="H533" s="3"/>
    </row>
    <row r="534" spans="1:8" ht="12.75">
      <c r="A534" t="s">
        <v>250</v>
      </c>
      <c r="D534">
        <v>83</v>
      </c>
      <c r="F534">
        <f>D534+180</f>
        <v>263</v>
      </c>
      <c r="G534" s="3"/>
      <c r="H534" s="3"/>
    </row>
    <row r="535" spans="4:8" ht="12.75">
      <c r="D535">
        <v>83</v>
      </c>
      <c r="F535">
        <f aca="true" t="shared" si="9" ref="F535:F557">D535+180</f>
        <v>263</v>
      </c>
      <c r="G535" s="3"/>
      <c r="H535" s="3"/>
    </row>
    <row r="536" spans="1:8" ht="12.75">
      <c r="A536" t="s">
        <v>235</v>
      </c>
      <c r="D536">
        <v>45</v>
      </c>
      <c r="F536">
        <f t="shared" si="9"/>
        <v>225</v>
      </c>
      <c r="G536" s="3"/>
      <c r="H536" s="3"/>
    </row>
    <row r="537" spans="1:8" ht="12.75">
      <c r="A537" t="s">
        <v>251</v>
      </c>
      <c r="D537">
        <v>70</v>
      </c>
      <c r="F537">
        <f t="shared" si="9"/>
        <v>250</v>
      </c>
      <c r="G537" s="3"/>
      <c r="H537" s="3"/>
    </row>
    <row r="538" spans="1:8" ht="12.75">
      <c r="A538" t="s">
        <v>68</v>
      </c>
      <c r="D538">
        <v>47</v>
      </c>
      <c r="F538">
        <f t="shared" si="9"/>
        <v>227</v>
      </c>
      <c r="G538" s="3"/>
      <c r="H538" s="3"/>
    </row>
    <row r="539" spans="1:8" ht="12.75">
      <c r="A539" t="s">
        <v>23</v>
      </c>
      <c r="D539">
        <v>16</v>
      </c>
      <c r="F539">
        <f t="shared" si="9"/>
        <v>196</v>
      </c>
      <c r="G539" s="3"/>
      <c r="H539" s="3"/>
    </row>
    <row r="540" spans="1:8" ht="12.75">
      <c r="A540" t="s">
        <v>243</v>
      </c>
      <c r="D540">
        <v>52</v>
      </c>
      <c r="F540">
        <f t="shared" si="9"/>
        <v>232</v>
      </c>
      <c r="G540" s="3"/>
      <c r="H540" s="3"/>
    </row>
    <row r="541" spans="4:8" ht="12.75">
      <c r="D541">
        <v>52</v>
      </c>
      <c r="F541">
        <f t="shared" si="9"/>
        <v>232</v>
      </c>
      <c r="G541" s="3"/>
      <c r="H541" s="3"/>
    </row>
    <row r="542" spans="1:8" ht="12.75">
      <c r="A542" t="s">
        <v>252</v>
      </c>
      <c r="D542">
        <v>58</v>
      </c>
      <c r="F542">
        <f t="shared" si="9"/>
        <v>238</v>
      </c>
      <c r="G542" s="3"/>
      <c r="H542" s="3"/>
    </row>
    <row r="543" spans="4:8" ht="12.75">
      <c r="D543">
        <v>58</v>
      </c>
      <c r="F543">
        <f t="shared" si="9"/>
        <v>238</v>
      </c>
      <c r="G543" s="3"/>
      <c r="H543" s="3"/>
    </row>
    <row r="544" spans="1:8" ht="12.75">
      <c r="A544" t="s">
        <v>68</v>
      </c>
      <c r="D544">
        <v>47</v>
      </c>
      <c r="F544">
        <f t="shared" si="9"/>
        <v>227</v>
      </c>
      <c r="G544" s="3"/>
      <c r="H544" s="3"/>
    </row>
    <row r="545" spans="1:8" ht="12.75">
      <c r="A545" t="s">
        <v>253</v>
      </c>
      <c r="D545">
        <v>49</v>
      </c>
      <c r="F545">
        <f t="shared" si="9"/>
        <v>229</v>
      </c>
      <c r="G545" s="3"/>
      <c r="H545" s="3"/>
    </row>
    <row r="546" spans="4:8" ht="12.75">
      <c r="D546">
        <v>49</v>
      </c>
      <c r="F546">
        <f t="shared" si="9"/>
        <v>229</v>
      </c>
      <c r="G546" s="3"/>
      <c r="H546" s="3"/>
    </row>
    <row r="547" spans="1:8" ht="12.75">
      <c r="A547" t="s">
        <v>68</v>
      </c>
      <c r="D547">
        <v>47</v>
      </c>
      <c r="F547">
        <f t="shared" si="9"/>
        <v>227</v>
      </c>
      <c r="G547" s="3"/>
      <c r="H547" s="3"/>
    </row>
    <row r="548" spans="1:8" ht="12.75">
      <c r="A548" t="s">
        <v>69</v>
      </c>
      <c r="D548">
        <v>15</v>
      </c>
      <c r="F548">
        <f t="shared" si="9"/>
        <v>195</v>
      </c>
      <c r="G548" s="3"/>
      <c r="H548" s="3"/>
    </row>
    <row r="549" spans="1:8" ht="12.75">
      <c r="A549" t="s">
        <v>18</v>
      </c>
      <c r="D549">
        <v>36</v>
      </c>
      <c r="F549">
        <f t="shared" si="9"/>
        <v>216</v>
      </c>
      <c r="G549" s="3"/>
      <c r="H549" s="3"/>
    </row>
    <row r="550" spans="1:8" ht="12.75">
      <c r="A550" t="s">
        <v>254</v>
      </c>
      <c r="D550">
        <v>65</v>
      </c>
      <c r="F550">
        <f t="shared" si="9"/>
        <v>245</v>
      </c>
      <c r="G550" s="3"/>
      <c r="H550" s="3"/>
    </row>
    <row r="551" spans="1:8" ht="12.75">
      <c r="A551" t="s">
        <v>20</v>
      </c>
      <c r="D551">
        <v>46</v>
      </c>
      <c r="F551">
        <f t="shared" si="9"/>
        <v>226</v>
      </c>
      <c r="G551" s="3"/>
      <c r="H551" s="3"/>
    </row>
    <row r="552" spans="1:8" ht="12.75">
      <c r="A552" t="s">
        <v>38</v>
      </c>
      <c r="D552">
        <v>25</v>
      </c>
      <c r="F552">
        <f t="shared" si="9"/>
        <v>205</v>
      </c>
      <c r="G552" s="3"/>
      <c r="H552" s="3"/>
    </row>
    <row r="553" spans="1:8" ht="12.75">
      <c r="A553" t="s">
        <v>234</v>
      </c>
      <c r="D553">
        <v>10</v>
      </c>
      <c r="F553">
        <f t="shared" si="9"/>
        <v>190</v>
      </c>
      <c r="G553" s="3"/>
      <c r="H553" s="3"/>
    </row>
    <row r="554" spans="4:8" ht="12.75">
      <c r="D554">
        <v>10</v>
      </c>
      <c r="F554">
        <f t="shared" si="9"/>
        <v>190</v>
      </c>
      <c r="G554" s="3"/>
      <c r="H554" s="3"/>
    </row>
    <row r="555" spans="1:8" ht="12.75">
      <c r="A555" t="s">
        <v>255</v>
      </c>
      <c r="D555">
        <v>13</v>
      </c>
      <c r="F555">
        <f t="shared" si="9"/>
        <v>193</v>
      </c>
      <c r="G555" s="3"/>
      <c r="H555" s="3"/>
    </row>
    <row r="556" spans="4:8" ht="12.75">
      <c r="D556">
        <v>13</v>
      </c>
      <c r="F556">
        <f t="shared" si="9"/>
        <v>193</v>
      </c>
      <c r="G556" s="3"/>
      <c r="H556" s="3"/>
    </row>
    <row r="557" spans="1:8" ht="12.75">
      <c r="A557" t="s">
        <v>194</v>
      </c>
      <c r="D557">
        <v>61</v>
      </c>
      <c r="F557">
        <f t="shared" si="9"/>
        <v>241</v>
      </c>
      <c r="G557" s="3"/>
      <c r="H557" s="3"/>
    </row>
    <row r="558" spans="1:8" ht="12.75">
      <c r="A558" t="s">
        <v>256</v>
      </c>
      <c r="C558">
        <v>35</v>
      </c>
      <c r="F558">
        <f>180-C558</f>
        <v>145</v>
      </c>
      <c r="G558" s="3"/>
      <c r="H558" s="3"/>
    </row>
    <row r="559" spans="3:8" ht="12.75">
      <c r="C559">
        <v>35</v>
      </c>
      <c r="F559">
        <f>180-C559</f>
        <v>145</v>
      </c>
      <c r="G559" s="3"/>
      <c r="H559" s="3"/>
    </row>
    <row r="560" spans="1:8" ht="12.75">
      <c r="A560" t="s">
        <v>229</v>
      </c>
      <c r="C560">
        <v>23</v>
      </c>
      <c r="F560">
        <f>180-C560</f>
        <v>157</v>
      </c>
      <c r="G560" s="3"/>
      <c r="H560" s="3"/>
    </row>
    <row r="561" spans="3:8" ht="12.75">
      <c r="C561">
        <v>23</v>
      </c>
      <c r="F561">
        <f>180-C561</f>
        <v>157</v>
      </c>
      <c r="G561" s="3"/>
      <c r="H561" s="3"/>
    </row>
    <row r="562" spans="1:8" ht="12.75">
      <c r="A562" s="40"/>
      <c r="B562" s="40"/>
      <c r="C562" s="40"/>
      <c r="D562" s="40"/>
      <c r="E562" s="26" t="s">
        <v>13</v>
      </c>
      <c r="F562" s="43">
        <f>AVERAGE(F534:F561)</f>
        <v>213.35714285714286</v>
      </c>
      <c r="G562" s="3"/>
      <c r="H562" s="3"/>
    </row>
    <row r="563" spans="5:8" ht="12.75">
      <c r="E563" s="36" t="s">
        <v>14</v>
      </c>
      <c r="F563" s="47">
        <f>MEDIAN(F534:F561)</f>
        <v>226.5</v>
      </c>
      <c r="G563" s="3"/>
      <c r="H563" s="3"/>
    </row>
    <row r="564" spans="1:8" ht="12.75">
      <c r="A564" s="19"/>
      <c r="B564" s="19"/>
      <c r="C564" s="19"/>
      <c r="D564" s="19"/>
      <c r="E564" s="30" t="s">
        <v>15</v>
      </c>
      <c r="F564" s="49">
        <f>COUNT(F534:F561)</f>
        <v>28</v>
      </c>
      <c r="G564" s="3"/>
      <c r="H564" s="3"/>
    </row>
    <row r="565" spans="7:8" ht="12.75">
      <c r="G565" s="3"/>
      <c r="H565" s="3"/>
    </row>
    <row r="566" spans="7:8" ht="12.75">
      <c r="G566" s="3"/>
      <c r="H566" s="3"/>
    </row>
    <row r="567" spans="1:8" ht="12.75">
      <c r="A567" s="15" t="s">
        <v>261</v>
      </c>
      <c r="C567">
        <v>57</v>
      </c>
      <c r="G567" s="3"/>
      <c r="H567" s="3"/>
    </row>
    <row r="568" spans="1:8" ht="12.75">
      <c r="A568" t="s">
        <v>262</v>
      </c>
      <c r="G568" s="3"/>
      <c r="H568" s="3"/>
    </row>
    <row r="569" spans="1:8" ht="12.75">
      <c r="A569" t="s">
        <v>54</v>
      </c>
      <c r="D569">
        <v>60</v>
      </c>
      <c r="F569">
        <f>180+D569</f>
        <v>240</v>
      </c>
      <c r="G569" s="3"/>
      <c r="H569" s="3"/>
    </row>
    <row r="570" spans="1:8" ht="12.75">
      <c r="A570" t="s">
        <v>134</v>
      </c>
      <c r="C570">
        <v>22</v>
      </c>
      <c r="F570">
        <v>158</v>
      </c>
      <c r="G570" s="3"/>
      <c r="H570" s="3"/>
    </row>
    <row r="571" spans="1:8" ht="12.75">
      <c r="A571" t="s">
        <v>22</v>
      </c>
      <c r="D571">
        <v>21</v>
      </c>
      <c r="F571">
        <f>180+D571</f>
        <v>201</v>
      </c>
      <c r="G571" s="3"/>
      <c r="H571" s="3"/>
    </row>
    <row r="572" spans="1:8" ht="12.75">
      <c r="A572" t="s">
        <v>234</v>
      </c>
      <c r="D572">
        <v>10</v>
      </c>
      <c r="F572">
        <f aca="true" t="shared" si="10" ref="F572:F581">180+D572</f>
        <v>190</v>
      </c>
      <c r="G572" s="3"/>
      <c r="H572" s="3"/>
    </row>
    <row r="573" spans="4:8" ht="12.75">
      <c r="D573">
        <v>10</v>
      </c>
      <c r="F573">
        <f t="shared" si="10"/>
        <v>190</v>
      </c>
      <c r="G573" s="3"/>
      <c r="H573" s="3"/>
    </row>
    <row r="574" spans="1:8" ht="12.75">
      <c r="A574" t="s">
        <v>24</v>
      </c>
      <c r="D574">
        <v>5</v>
      </c>
      <c r="F574">
        <f t="shared" si="10"/>
        <v>185</v>
      </c>
      <c r="G574" s="3"/>
      <c r="H574" s="3"/>
    </row>
    <row r="575" spans="1:8" ht="12.75">
      <c r="A575" t="s">
        <v>257</v>
      </c>
      <c r="D575">
        <v>0</v>
      </c>
      <c r="F575">
        <f t="shared" si="10"/>
        <v>180</v>
      </c>
      <c r="G575" s="3"/>
      <c r="H575" s="3"/>
    </row>
    <row r="576" spans="4:8" ht="12.75">
      <c r="D576">
        <v>0</v>
      </c>
      <c r="F576">
        <f t="shared" si="10"/>
        <v>180</v>
      </c>
      <c r="G576" s="3"/>
      <c r="H576" s="3"/>
    </row>
    <row r="577" spans="1:8" ht="12.75">
      <c r="A577" t="s">
        <v>137</v>
      </c>
      <c r="D577">
        <v>2</v>
      </c>
      <c r="F577">
        <f t="shared" si="10"/>
        <v>182</v>
      </c>
      <c r="G577" s="3"/>
      <c r="H577" s="3"/>
    </row>
    <row r="578" spans="1:8" ht="12.75">
      <c r="A578" t="s">
        <v>258</v>
      </c>
      <c r="C578">
        <v>10</v>
      </c>
      <c r="F578">
        <v>170</v>
      </c>
      <c r="G578" s="3"/>
      <c r="H578" s="3"/>
    </row>
    <row r="579" spans="1:8" ht="12.75">
      <c r="A579" t="s">
        <v>10</v>
      </c>
      <c r="C579">
        <v>7</v>
      </c>
      <c r="F579">
        <v>173</v>
      </c>
      <c r="G579" s="3"/>
      <c r="H579" s="3"/>
    </row>
    <row r="580" spans="1:8" ht="12.75">
      <c r="A580" t="s">
        <v>70</v>
      </c>
      <c r="C580">
        <v>25</v>
      </c>
      <c r="F580">
        <v>155</v>
      </c>
      <c r="G580" s="3"/>
      <c r="H580" s="3"/>
    </row>
    <row r="581" spans="1:8" ht="12.75">
      <c r="A581" t="s">
        <v>9</v>
      </c>
      <c r="D581">
        <v>30</v>
      </c>
      <c r="F581">
        <f t="shared" si="10"/>
        <v>210</v>
      </c>
      <c r="G581" s="3"/>
      <c r="H581" s="3"/>
    </row>
    <row r="582" spans="1:8" ht="12.75">
      <c r="A582" t="s">
        <v>259</v>
      </c>
      <c r="E582">
        <v>80</v>
      </c>
      <c r="F582">
        <v>280</v>
      </c>
      <c r="G582" s="3"/>
      <c r="H582" s="3"/>
    </row>
    <row r="583" spans="5:8" ht="12.75">
      <c r="E583">
        <v>80</v>
      </c>
      <c r="F583">
        <v>280</v>
      </c>
      <c r="G583" s="3"/>
      <c r="H583" s="3"/>
    </row>
    <row r="584" spans="1:8" ht="12.75">
      <c r="A584" t="s">
        <v>109</v>
      </c>
      <c r="C584">
        <v>29</v>
      </c>
      <c r="F584">
        <v>151</v>
      </c>
      <c r="G584" s="3"/>
      <c r="H584" s="3"/>
    </row>
    <row r="585" spans="1:8" ht="12.75">
      <c r="A585" s="40" t="s">
        <v>260</v>
      </c>
      <c r="B585" s="40"/>
      <c r="C585" s="40"/>
      <c r="D585" s="40"/>
      <c r="E585" s="26" t="s">
        <v>13</v>
      </c>
      <c r="F585" s="43">
        <f>AVERAGE(F569:F584)</f>
        <v>195.3125</v>
      </c>
      <c r="G585" s="3"/>
      <c r="H585" s="3"/>
    </row>
    <row r="586" spans="1:8" ht="12.75">
      <c r="A586" s="41"/>
      <c r="B586" s="41"/>
      <c r="C586" s="41"/>
      <c r="D586" s="41"/>
      <c r="E586" s="28" t="s">
        <v>14</v>
      </c>
      <c r="F586" s="48">
        <f>MEDIAN(F569:F584)</f>
        <v>183.5</v>
      </c>
      <c r="G586" s="3"/>
      <c r="H586" s="3"/>
    </row>
    <row r="587" spans="1:8" ht="12.75">
      <c r="A587" s="19"/>
      <c r="B587" s="19"/>
      <c r="C587" s="19"/>
      <c r="D587" s="19"/>
      <c r="E587" s="30" t="s">
        <v>15</v>
      </c>
      <c r="F587" s="49">
        <f>COUNT(F569:F584)</f>
        <v>16</v>
      </c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4" t="s">
        <v>263</v>
      </c>
      <c r="B589" s="10" t="s">
        <v>400</v>
      </c>
      <c r="C589" s="3"/>
      <c r="D589" s="3"/>
      <c r="E589" s="3"/>
      <c r="F589" s="3"/>
      <c r="G589" s="3"/>
      <c r="H589" s="3"/>
    </row>
    <row r="590" spans="1:8" ht="12.75">
      <c r="A590" s="12" t="s">
        <v>104</v>
      </c>
      <c r="B590" s="53" t="s">
        <v>103</v>
      </c>
      <c r="C590" s="54"/>
      <c r="D590" s="54"/>
      <c r="E590" s="55"/>
      <c r="F590" s="13"/>
      <c r="G590" s="3"/>
      <c r="H590" s="3"/>
    </row>
    <row r="591" spans="1:8" ht="12.75">
      <c r="A591" s="11" t="s">
        <v>97</v>
      </c>
      <c r="B591" s="6" t="s">
        <v>98</v>
      </c>
      <c r="C591" s="6" t="s">
        <v>99</v>
      </c>
      <c r="D591" s="6" t="s">
        <v>100</v>
      </c>
      <c r="E591" s="7" t="s">
        <v>101</v>
      </c>
      <c r="F591" s="14" t="s">
        <v>102</v>
      </c>
      <c r="G591" s="3"/>
      <c r="H591" s="3"/>
    </row>
    <row r="592" spans="1:8" ht="12.75">
      <c r="A592" s="3" t="s">
        <v>264</v>
      </c>
      <c r="B592" s="3"/>
      <c r="C592" s="3"/>
      <c r="D592" s="3"/>
      <c r="E592" s="3">
        <v>5</v>
      </c>
      <c r="F592" s="3">
        <f>360-E592</f>
        <v>355</v>
      </c>
      <c r="G592" s="3"/>
      <c r="H592" s="3"/>
    </row>
    <row r="593" spans="1:8" ht="12.75">
      <c r="A593" s="3"/>
      <c r="B593" s="3"/>
      <c r="C593" s="3"/>
      <c r="D593" s="3"/>
      <c r="E593" s="3">
        <v>5</v>
      </c>
      <c r="F593" s="3">
        <f aca="true" t="shared" si="11" ref="F593:F656">360-E593</f>
        <v>355</v>
      </c>
      <c r="G593" s="3"/>
      <c r="H593" s="3"/>
    </row>
    <row r="594" spans="1:8" ht="12.75">
      <c r="A594" s="3" t="s">
        <v>264</v>
      </c>
      <c r="B594" s="3"/>
      <c r="C594" s="3"/>
      <c r="D594" s="3"/>
      <c r="E594" s="3">
        <v>5</v>
      </c>
      <c r="F594" s="3">
        <f t="shared" si="11"/>
        <v>355</v>
      </c>
      <c r="G594" s="3"/>
      <c r="H594" s="3"/>
    </row>
    <row r="595" spans="1:8" ht="12.75">
      <c r="A595" s="3"/>
      <c r="B595" s="3"/>
      <c r="C595" s="3"/>
      <c r="D595" s="3"/>
      <c r="E595" s="3">
        <v>5</v>
      </c>
      <c r="F595" s="3">
        <f t="shared" si="11"/>
        <v>355</v>
      </c>
      <c r="G595" s="3"/>
      <c r="H595" s="3"/>
    </row>
    <row r="596" spans="1:8" ht="12.75">
      <c r="A596" s="3" t="s">
        <v>265</v>
      </c>
      <c r="B596" s="3">
        <v>1</v>
      </c>
      <c r="C596" s="3"/>
      <c r="D596" s="3"/>
      <c r="E596" s="3"/>
      <c r="F596" s="3">
        <v>361</v>
      </c>
      <c r="G596" s="3"/>
      <c r="H596" s="3"/>
    </row>
    <row r="597" spans="1:8" ht="12.75">
      <c r="A597" s="3"/>
      <c r="B597" s="3">
        <v>1</v>
      </c>
      <c r="C597" s="3"/>
      <c r="D597" s="3"/>
      <c r="E597" s="3"/>
      <c r="F597" s="3">
        <v>361</v>
      </c>
      <c r="G597" s="3"/>
      <c r="H597" s="3"/>
    </row>
    <row r="598" spans="1:8" ht="12.75">
      <c r="A598" s="3" t="s">
        <v>266</v>
      </c>
      <c r="B598" s="3"/>
      <c r="C598" s="3"/>
      <c r="D598" s="3"/>
      <c r="E598" s="3">
        <v>38</v>
      </c>
      <c r="F598" s="3">
        <f t="shared" si="11"/>
        <v>322</v>
      </c>
      <c r="G598" s="3"/>
      <c r="H598" s="3"/>
    </row>
    <row r="599" spans="1:8" ht="12.75">
      <c r="A599" s="3" t="s">
        <v>266</v>
      </c>
      <c r="B599" s="3"/>
      <c r="C599" s="3"/>
      <c r="D599" s="3"/>
      <c r="E599" s="3">
        <v>38</v>
      </c>
      <c r="F599" s="3">
        <f t="shared" si="11"/>
        <v>322</v>
      </c>
      <c r="G599" s="3"/>
      <c r="H599" s="3"/>
    </row>
    <row r="600" spans="1:8" ht="12.75">
      <c r="A600" s="3" t="s">
        <v>267</v>
      </c>
      <c r="B600" s="3"/>
      <c r="C600" s="3"/>
      <c r="D600" s="3"/>
      <c r="E600" s="3">
        <v>37</v>
      </c>
      <c r="F600" s="3">
        <f t="shared" si="11"/>
        <v>323</v>
      </c>
      <c r="G600" s="3"/>
      <c r="H600" s="3"/>
    </row>
    <row r="601" spans="1:8" ht="12.75">
      <c r="A601" s="3" t="s">
        <v>268</v>
      </c>
      <c r="B601" s="3"/>
      <c r="C601" s="3"/>
      <c r="D601" s="3"/>
      <c r="E601" s="3">
        <v>6</v>
      </c>
      <c r="F601" s="3">
        <f t="shared" si="11"/>
        <v>354</v>
      </c>
      <c r="G601" s="3"/>
      <c r="H601" s="3"/>
    </row>
    <row r="602" spans="1:8" ht="12.75">
      <c r="A602" s="3"/>
      <c r="B602" s="3"/>
      <c r="C602" s="3"/>
      <c r="D602" s="3"/>
      <c r="E602" s="3">
        <v>6</v>
      </c>
      <c r="F602" s="3">
        <f t="shared" si="11"/>
        <v>354</v>
      </c>
      <c r="G602" s="3"/>
      <c r="H602" s="3"/>
    </row>
    <row r="603" spans="1:8" ht="12.75">
      <c r="A603" s="3" t="s">
        <v>269</v>
      </c>
      <c r="B603" s="3"/>
      <c r="C603" s="3"/>
      <c r="D603" s="3"/>
      <c r="E603" s="3">
        <v>4</v>
      </c>
      <c r="F603" s="3">
        <f t="shared" si="11"/>
        <v>356</v>
      </c>
      <c r="G603" s="3"/>
      <c r="H603" s="3"/>
    </row>
    <row r="604" spans="1:8" ht="12.75">
      <c r="A604" s="3" t="s">
        <v>166</v>
      </c>
      <c r="B604" s="3"/>
      <c r="C604" s="3"/>
      <c r="D604" s="3"/>
      <c r="E604" s="3">
        <v>14</v>
      </c>
      <c r="F604" s="3">
        <f t="shared" si="11"/>
        <v>346</v>
      </c>
      <c r="G604" s="3"/>
      <c r="H604" s="3"/>
    </row>
    <row r="605" spans="1:8" ht="12.75">
      <c r="A605" s="3" t="s">
        <v>270</v>
      </c>
      <c r="B605" s="3"/>
      <c r="C605" s="3"/>
      <c r="D605" s="3"/>
      <c r="E605" s="3">
        <v>47</v>
      </c>
      <c r="F605" s="3">
        <f t="shared" si="11"/>
        <v>313</v>
      </c>
      <c r="G605" s="3"/>
      <c r="H605" s="3"/>
    </row>
    <row r="606" spans="1:8" ht="12.75">
      <c r="A606" s="3" t="s">
        <v>271</v>
      </c>
      <c r="B606" s="3"/>
      <c r="C606" s="3"/>
      <c r="D606" s="3"/>
      <c r="E606" s="3">
        <v>41</v>
      </c>
      <c r="F606" s="3">
        <f t="shared" si="11"/>
        <v>319</v>
      </c>
      <c r="G606" s="3"/>
      <c r="H606" s="3"/>
    </row>
    <row r="607" spans="1:8" ht="12.75">
      <c r="A607" s="3"/>
      <c r="B607" s="3"/>
      <c r="C607" s="3"/>
      <c r="D607" s="3"/>
      <c r="E607" s="3">
        <v>41</v>
      </c>
      <c r="F607" s="3">
        <f t="shared" si="11"/>
        <v>319</v>
      </c>
      <c r="G607" s="3"/>
      <c r="H607" s="3"/>
    </row>
    <row r="608" spans="1:8" ht="12.75">
      <c r="A608" s="3" t="s">
        <v>272</v>
      </c>
      <c r="B608" s="3"/>
      <c r="C608" s="3"/>
      <c r="D608" s="3"/>
      <c r="E608" s="3">
        <v>10</v>
      </c>
      <c r="F608" s="3">
        <f t="shared" si="11"/>
        <v>350</v>
      </c>
      <c r="G608" s="3"/>
      <c r="H608" s="3"/>
    </row>
    <row r="609" spans="1:8" ht="12.75">
      <c r="A609" s="3" t="s">
        <v>273</v>
      </c>
      <c r="B609" s="3"/>
      <c r="C609" s="3"/>
      <c r="D609" s="3"/>
      <c r="E609" s="3">
        <v>10</v>
      </c>
      <c r="F609" s="3">
        <f t="shared" si="11"/>
        <v>350</v>
      </c>
      <c r="G609" s="3"/>
      <c r="H609" s="3"/>
    </row>
    <row r="610" spans="1:8" ht="12.75">
      <c r="A610" s="3"/>
      <c r="B610" s="3"/>
      <c r="C610" s="3"/>
      <c r="D610" s="3"/>
      <c r="E610" s="3">
        <v>10</v>
      </c>
      <c r="F610" s="3">
        <f t="shared" si="11"/>
        <v>350</v>
      </c>
      <c r="G610" s="3"/>
      <c r="H610" s="3"/>
    </row>
    <row r="611" spans="1:8" ht="12.75">
      <c r="A611" s="3" t="s">
        <v>275</v>
      </c>
      <c r="B611" s="3">
        <v>3</v>
      </c>
      <c r="C611" s="3"/>
      <c r="D611" s="3"/>
      <c r="E611" s="3"/>
      <c r="F611" s="3">
        <v>363</v>
      </c>
      <c r="G611" s="3"/>
      <c r="H611" s="3"/>
    </row>
    <row r="612" spans="1:8" ht="12.75">
      <c r="A612" s="3"/>
      <c r="B612" s="3">
        <v>3</v>
      </c>
      <c r="C612" s="3"/>
      <c r="D612" s="3"/>
      <c r="E612" s="3"/>
      <c r="F612" s="3">
        <v>363</v>
      </c>
      <c r="G612" s="3"/>
      <c r="H612" s="3"/>
    </row>
    <row r="613" spans="1:8" ht="12.75">
      <c r="A613" s="3" t="s">
        <v>276</v>
      </c>
      <c r="B613" s="3">
        <v>17</v>
      </c>
      <c r="C613" s="3"/>
      <c r="D613" s="3"/>
      <c r="E613" s="3"/>
      <c r="F613" s="3">
        <v>377</v>
      </c>
      <c r="G613" s="3"/>
      <c r="H613" s="3"/>
    </row>
    <row r="614" spans="1:8" ht="12.75">
      <c r="A614" s="3"/>
      <c r="B614" s="3">
        <v>17</v>
      </c>
      <c r="C614" s="3"/>
      <c r="D614" s="3"/>
      <c r="E614" s="3"/>
      <c r="F614" s="3">
        <v>377</v>
      </c>
      <c r="G614" s="3"/>
      <c r="H614" s="3"/>
    </row>
    <row r="615" spans="1:8" ht="12.75">
      <c r="A615" s="3" t="s">
        <v>277</v>
      </c>
      <c r="B615" s="3"/>
      <c r="C615" s="3"/>
      <c r="D615" s="3"/>
      <c r="E615" s="3">
        <v>33</v>
      </c>
      <c r="F615" s="3">
        <f t="shared" si="11"/>
        <v>327</v>
      </c>
      <c r="G615" s="3"/>
      <c r="H615" s="3"/>
    </row>
    <row r="616" spans="1:8" ht="12.75">
      <c r="A616" s="3" t="s">
        <v>278</v>
      </c>
      <c r="B616" s="3"/>
      <c r="C616" s="3"/>
      <c r="D616" s="3"/>
      <c r="E616" s="3">
        <v>28</v>
      </c>
      <c r="F616" s="3">
        <f t="shared" si="11"/>
        <v>332</v>
      </c>
      <c r="G616" s="3"/>
      <c r="H616" s="3"/>
    </row>
    <row r="617" spans="1:8" ht="12.75">
      <c r="A617" s="3" t="s">
        <v>184</v>
      </c>
      <c r="B617" s="3">
        <v>22</v>
      </c>
      <c r="C617" s="3"/>
      <c r="D617" s="3"/>
      <c r="E617" s="3"/>
      <c r="F617" s="3">
        <v>382</v>
      </c>
      <c r="G617" s="3"/>
      <c r="H617" s="3"/>
    </row>
    <row r="618" spans="1:8" ht="12.75">
      <c r="A618" s="3" t="s">
        <v>279</v>
      </c>
      <c r="B618" s="3"/>
      <c r="C618" s="3"/>
      <c r="D618" s="3"/>
      <c r="E618" s="3">
        <v>11</v>
      </c>
      <c r="F618" s="3">
        <f t="shared" si="11"/>
        <v>349</v>
      </c>
      <c r="G618" s="3"/>
      <c r="H618" s="3"/>
    </row>
    <row r="619" spans="1:8" ht="12.75">
      <c r="A619" s="3" t="s">
        <v>280</v>
      </c>
      <c r="B619" s="3"/>
      <c r="C619" s="3"/>
      <c r="D619" s="3"/>
      <c r="E619" s="3">
        <v>12</v>
      </c>
      <c r="F619" s="3">
        <f t="shared" si="11"/>
        <v>348</v>
      </c>
      <c r="G619" s="3"/>
      <c r="H619" s="3"/>
    </row>
    <row r="620" spans="1:8" ht="12.75">
      <c r="A620" s="3" t="s">
        <v>281</v>
      </c>
      <c r="B620" s="3"/>
      <c r="C620" s="3"/>
      <c r="D620" s="3"/>
      <c r="E620" s="3">
        <v>32</v>
      </c>
      <c r="F620" s="3">
        <f t="shared" si="11"/>
        <v>328</v>
      </c>
      <c r="G620" s="3"/>
      <c r="H620" s="3"/>
    </row>
    <row r="621" spans="1:8" ht="12.75">
      <c r="A621" s="3"/>
      <c r="B621" s="3"/>
      <c r="C621" s="3"/>
      <c r="D621" s="3"/>
      <c r="E621" s="3">
        <v>32</v>
      </c>
      <c r="F621" s="3">
        <f t="shared" si="11"/>
        <v>328</v>
      </c>
      <c r="G621" s="3"/>
      <c r="H621" s="3"/>
    </row>
    <row r="622" spans="1:8" ht="12.75">
      <c r="A622" s="3" t="s">
        <v>282</v>
      </c>
      <c r="B622" s="3"/>
      <c r="C622" s="3"/>
      <c r="D622" s="3"/>
      <c r="E622" s="3">
        <v>8</v>
      </c>
      <c r="F622" s="3">
        <f t="shared" si="11"/>
        <v>352</v>
      </c>
      <c r="G622" s="3"/>
      <c r="H622" s="3"/>
    </row>
    <row r="623" spans="1:8" ht="12.75">
      <c r="A623" s="3" t="s">
        <v>283</v>
      </c>
      <c r="B623" s="3"/>
      <c r="C623" s="3"/>
      <c r="D623" s="3"/>
      <c r="E623" s="3">
        <v>1</v>
      </c>
      <c r="F623" s="3">
        <f t="shared" si="11"/>
        <v>359</v>
      </c>
      <c r="G623" s="3"/>
      <c r="H623" s="3"/>
    </row>
    <row r="624" spans="1:8" ht="12.75">
      <c r="A624" s="3" t="s">
        <v>182</v>
      </c>
      <c r="B624" s="3"/>
      <c r="C624" s="3"/>
      <c r="D624" s="3"/>
      <c r="E624" s="3">
        <v>15</v>
      </c>
      <c r="F624" s="3">
        <f t="shared" si="11"/>
        <v>345</v>
      </c>
      <c r="G624" s="3"/>
      <c r="H624" s="3"/>
    </row>
    <row r="625" spans="1:8" ht="12.75">
      <c r="A625" s="3" t="s">
        <v>284</v>
      </c>
      <c r="B625" s="3"/>
      <c r="C625" s="3"/>
      <c r="D625" s="3"/>
      <c r="E625" s="3">
        <v>64</v>
      </c>
      <c r="F625" s="3">
        <f t="shared" si="11"/>
        <v>296</v>
      </c>
      <c r="G625" s="3"/>
      <c r="H625" s="3"/>
    </row>
    <row r="626" spans="1:8" ht="12.75">
      <c r="A626" s="3" t="s">
        <v>285</v>
      </c>
      <c r="B626" s="3">
        <v>24</v>
      </c>
      <c r="C626" s="3"/>
      <c r="D626" s="3"/>
      <c r="E626" s="3"/>
      <c r="F626" s="3">
        <v>384</v>
      </c>
      <c r="G626" s="3"/>
      <c r="H626" s="3"/>
    </row>
    <row r="627" spans="1:8" ht="12.75">
      <c r="A627" s="3" t="s">
        <v>286</v>
      </c>
      <c r="B627" s="3"/>
      <c r="C627" s="3"/>
      <c r="D627" s="3"/>
      <c r="E627" s="3">
        <v>2</v>
      </c>
      <c r="F627" s="3">
        <f t="shared" si="11"/>
        <v>358</v>
      </c>
      <c r="G627" s="3"/>
      <c r="H627" s="3"/>
    </row>
    <row r="628" spans="1:8" ht="12.75">
      <c r="A628" s="3" t="s">
        <v>171</v>
      </c>
      <c r="B628" s="3">
        <v>18</v>
      </c>
      <c r="C628" s="3"/>
      <c r="D628" s="3"/>
      <c r="E628" s="3"/>
      <c r="F628" s="3">
        <v>378</v>
      </c>
      <c r="G628" s="3"/>
      <c r="H628" s="3"/>
    </row>
    <row r="629" spans="1:8" ht="12.75">
      <c r="A629" s="3" t="s">
        <v>287</v>
      </c>
      <c r="B629" s="3">
        <v>15</v>
      </c>
      <c r="C629" s="3"/>
      <c r="D629" s="3"/>
      <c r="E629" s="3"/>
      <c r="F629" s="3">
        <v>375</v>
      </c>
      <c r="G629" s="3"/>
      <c r="H629" s="3"/>
    </row>
    <row r="630" spans="1:8" ht="12.75">
      <c r="A630" s="3" t="s">
        <v>290</v>
      </c>
      <c r="B630" s="3"/>
      <c r="C630" s="3"/>
      <c r="D630" s="3"/>
      <c r="E630" s="3"/>
      <c r="F630" s="3"/>
      <c r="G630" s="3"/>
      <c r="H630" s="3"/>
    </row>
    <row r="631" spans="1:8" ht="12.75">
      <c r="A631" s="3" t="s">
        <v>288</v>
      </c>
      <c r="B631" s="3"/>
      <c r="C631" s="3"/>
      <c r="D631" s="3"/>
      <c r="E631" s="3">
        <v>30</v>
      </c>
      <c r="F631" s="3">
        <f t="shared" si="11"/>
        <v>330</v>
      </c>
      <c r="G631" s="3"/>
      <c r="H631" s="3"/>
    </row>
    <row r="632" spans="1:8" ht="12.75">
      <c r="A632" s="3" t="s">
        <v>289</v>
      </c>
      <c r="B632" s="3"/>
      <c r="C632" s="3"/>
      <c r="D632" s="3"/>
      <c r="E632" s="3">
        <v>21</v>
      </c>
      <c r="F632" s="3">
        <f t="shared" si="11"/>
        <v>339</v>
      </c>
      <c r="G632" s="3"/>
      <c r="H632" s="3"/>
    </row>
    <row r="633" spans="1:8" ht="12.75">
      <c r="A633" s="3" t="s">
        <v>264</v>
      </c>
      <c r="B633" s="3"/>
      <c r="C633" s="3"/>
      <c r="D633" s="3"/>
      <c r="E633" s="3">
        <v>5</v>
      </c>
      <c r="F633" s="3">
        <f t="shared" si="11"/>
        <v>355</v>
      </c>
      <c r="G633" s="3"/>
      <c r="H633" s="3"/>
    </row>
    <row r="634" spans="1:8" ht="12.75">
      <c r="A634" s="3"/>
      <c r="B634" s="3"/>
      <c r="C634" s="3"/>
      <c r="D634" s="3"/>
      <c r="E634" s="3">
        <v>5</v>
      </c>
      <c r="F634" s="3">
        <f t="shared" si="11"/>
        <v>355</v>
      </c>
      <c r="G634" s="3"/>
      <c r="H634" s="3"/>
    </row>
    <row r="635" spans="1:8" ht="12.75">
      <c r="A635" s="3" t="s">
        <v>291</v>
      </c>
      <c r="B635" s="3"/>
      <c r="C635" s="3"/>
      <c r="D635" s="3"/>
      <c r="E635" s="3">
        <v>36</v>
      </c>
      <c r="F635" s="3">
        <f t="shared" si="11"/>
        <v>324</v>
      </c>
      <c r="G635" s="3"/>
      <c r="H635" s="3"/>
    </row>
    <row r="636" spans="1:8" ht="12.75">
      <c r="A636" s="3" t="s">
        <v>292</v>
      </c>
      <c r="B636" s="3"/>
      <c r="C636" s="3"/>
      <c r="D636" s="3"/>
      <c r="E636" s="3">
        <v>75</v>
      </c>
      <c r="F636" s="3">
        <f t="shared" si="11"/>
        <v>285</v>
      </c>
      <c r="G636" s="3"/>
      <c r="H636" s="3"/>
    </row>
    <row r="637" spans="1:8" ht="12.75">
      <c r="A637" s="3" t="s">
        <v>293</v>
      </c>
      <c r="B637" s="3"/>
      <c r="C637" s="3"/>
      <c r="D637" s="3"/>
      <c r="E637" s="3">
        <v>78</v>
      </c>
      <c r="F637" s="3">
        <f t="shared" si="11"/>
        <v>282</v>
      </c>
      <c r="G637" s="3"/>
      <c r="H637" s="3"/>
    </row>
    <row r="638" spans="1:8" ht="12.75">
      <c r="A638" s="3" t="s">
        <v>294</v>
      </c>
      <c r="B638" s="3"/>
      <c r="C638" s="3"/>
      <c r="D638" s="3"/>
      <c r="E638" s="3">
        <v>50</v>
      </c>
      <c r="F638" s="3">
        <f t="shared" si="11"/>
        <v>310</v>
      </c>
      <c r="G638" s="3"/>
      <c r="H638" s="3"/>
    </row>
    <row r="639" spans="1:8" ht="12.75">
      <c r="A639" s="3" t="s">
        <v>295</v>
      </c>
      <c r="B639" s="3"/>
      <c r="C639" s="3"/>
      <c r="D639" s="3"/>
      <c r="E639" s="3">
        <v>6</v>
      </c>
      <c r="F639" s="3">
        <f t="shared" si="11"/>
        <v>354</v>
      </c>
      <c r="G639" s="3"/>
      <c r="H639" s="3"/>
    </row>
    <row r="640" spans="1:8" ht="12.75">
      <c r="A640" s="3" t="s">
        <v>296</v>
      </c>
      <c r="B640" s="3"/>
      <c r="C640" s="3"/>
      <c r="D640" s="3"/>
      <c r="E640" s="3">
        <v>0</v>
      </c>
      <c r="F640" s="3">
        <f t="shared" si="11"/>
        <v>360</v>
      </c>
      <c r="G640" s="3"/>
      <c r="H640" s="3"/>
    </row>
    <row r="641" spans="1:8" ht="12.75">
      <c r="A641" s="3" t="s">
        <v>297</v>
      </c>
      <c r="B641" s="3"/>
      <c r="C641" s="3"/>
      <c r="D641" s="3"/>
      <c r="E641" s="3">
        <v>80</v>
      </c>
      <c r="F641" s="3">
        <f t="shared" si="11"/>
        <v>280</v>
      </c>
      <c r="G641" s="3"/>
      <c r="H641" s="3"/>
    </row>
    <row r="642" spans="1:8" ht="12.75">
      <c r="A642" s="3" t="s">
        <v>298</v>
      </c>
      <c r="B642" s="3"/>
      <c r="C642" s="3"/>
      <c r="D642" s="3"/>
      <c r="E642" s="3">
        <v>61</v>
      </c>
      <c r="F642" s="3">
        <f t="shared" si="11"/>
        <v>299</v>
      </c>
      <c r="G642" s="3"/>
      <c r="H642" s="3"/>
    </row>
    <row r="643" spans="1:8" ht="12.75">
      <c r="A643" s="3" t="s">
        <v>293</v>
      </c>
      <c r="B643" s="3"/>
      <c r="C643" s="3"/>
      <c r="D643" s="3"/>
      <c r="E643" s="3">
        <v>78</v>
      </c>
      <c r="F643" s="3">
        <f t="shared" si="11"/>
        <v>282</v>
      </c>
      <c r="G643" s="3"/>
      <c r="H643" s="3"/>
    </row>
    <row r="644" spans="1:8" ht="12.75">
      <c r="A644" s="3" t="s">
        <v>299</v>
      </c>
      <c r="B644" s="3"/>
      <c r="C644" s="3"/>
      <c r="D644" s="3"/>
      <c r="E644" s="3">
        <v>45</v>
      </c>
      <c r="F644" s="3">
        <f t="shared" si="11"/>
        <v>315</v>
      </c>
      <c r="G644" s="3"/>
      <c r="H644" s="3"/>
    </row>
    <row r="645" spans="1:8" ht="12.75">
      <c r="A645" s="3" t="s">
        <v>300</v>
      </c>
      <c r="B645" s="3"/>
      <c r="C645" s="3"/>
      <c r="D645" s="3"/>
      <c r="E645" s="3">
        <v>13</v>
      </c>
      <c r="F645" s="3">
        <f t="shared" si="11"/>
        <v>347</v>
      </c>
      <c r="G645" s="3"/>
      <c r="H645" s="3"/>
    </row>
    <row r="646" spans="1:8" ht="12.75">
      <c r="A646" s="3"/>
      <c r="B646" s="3"/>
      <c r="C646" s="3"/>
      <c r="D646" s="3"/>
      <c r="E646" s="3">
        <v>13</v>
      </c>
      <c r="F646" s="3">
        <f t="shared" si="11"/>
        <v>347</v>
      </c>
      <c r="G646" s="3"/>
      <c r="H646" s="3"/>
    </row>
    <row r="647" spans="1:8" ht="12.75">
      <c r="A647" s="3" t="s">
        <v>278</v>
      </c>
      <c r="B647" s="3"/>
      <c r="C647" s="3"/>
      <c r="D647" s="3"/>
      <c r="E647" s="3">
        <v>28</v>
      </c>
      <c r="F647" s="3">
        <f t="shared" si="11"/>
        <v>332</v>
      </c>
      <c r="G647" s="3"/>
      <c r="H647" s="3"/>
    </row>
    <row r="648" spans="1:8" ht="12.75">
      <c r="A648" s="3" t="s">
        <v>301</v>
      </c>
      <c r="B648" s="3"/>
      <c r="C648" s="3"/>
      <c r="D648" s="3"/>
      <c r="E648" s="3">
        <v>26</v>
      </c>
      <c r="F648" s="3">
        <f t="shared" si="11"/>
        <v>334</v>
      </c>
      <c r="G648" s="3"/>
      <c r="H648" s="3"/>
    </row>
    <row r="649" spans="1:8" ht="12.75">
      <c r="A649" s="3"/>
      <c r="B649" s="3"/>
      <c r="C649" s="3"/>
      <c r="D649" s="3"/>
      <c r="E649" s="3">
        <v>26</v>
      </c>
      <c r="F649" s="3">
        <f t="shared" si="11"/>
        <v>334</v>
      </c>
      <c r="G649" s="3"/>
      <c r="H649" s="3"/>
    </row>
    <row r="650" spans="1:8" ht="12.75">
      <c r="A650" s="3" t="s">
        <v>277</v>
      </c>
      <c r="B650" s="3"/>
      <c r="C650" s="3"/>
      <c r="D650" s="3"/>
      <c r="E650" s="3">
        <v>33</v>
      </c>
      <c r="F650" s="3">
        <f t="shared" si="11"/>
        <v>327</v>
      </c>
      <c r="G650" s="3"/>
      <c r="H650" s="3"/>
    </row>
    <row r="651" spans="1:8" ht="12.75">
      <c r="A651" s="3" t="s">
        <v>302</v>
      </c>
      <c r="B651" s="3"/>
      <c r="C651" s="3"/>
      <c r="D651" s="3"/>
      <c r="E651" s="3">
        <v>19</v>
      </c>
      <c r="F651" s="3">
        <f t="shared" si="11"/>
        <v>341</v>
      </c>
      <c r="G651" s="3"/>
      <c r="H651" s="3"/>
    </row>
    <row r="652" spans="1:8" ht="12.75">
      <c r="A652" s="3" t="s">
        <v>303</v>
      </c>
      <c r="B652" s="3"/>
      <c r="C652" s="3"/>
      <c r="D652" s="3"/>
      <c r="E652" s="3">
        <v>53</v>
      </c>
      <c r="F652" s="3">
        <f t="shared" si="11"/>
        <v>307</v>
      </c>
      <c r="G652" s="3"/>
      <c r="H652" s="3"/>
    </row>
    <row r="653" spans="1:8" ht="12.75">
      <c r="A653" s="3" t="s">
        <v>304</v>
      </c>
      <c r="B653" s="3"/>
      <c r="C653" s="3"/>
      <c r="D653" s="3"/>
      <c r="E653" s="3">
        <v>48</v>
      </c>
      <c r="F653" s="3">
        <f t="shared" si="11"/>
        <v>312</v>
      </c>
      <c r="G653" s="3"/>
      <c r="H653" s="3"/>
    </row>
    <row r="654" spans="1:8" ht="12.75">
      <c r="A654" s="3" t="s">
        <v>305</v>
      </c>
      <c r="B654" s="3"/>
      <c r="C654" s="3"/>
      <c r="D654" s="3"/>
      <c r="E654" s="3">
        <v>55</v>
      </c>
      <c r="F654" s="3">
        <f t="shared" si="11"/>
        <v>305</v>
      </c>
      <c r="G654" s="3"/>
      <c r="H654" s="3"/>
    </row>
    <row r="655" spans="1:8" ht="12.75">
      <c r="A655" s="3"/>
      <c r="B655" s="3"/>
      <c r="C655" s="3"/>
      <c r="D655" s="3"/>
      <c r="E655" s="3">
        <v>55</v>
      </c>
      <c r="F655" s="3">
        <f t="shared" si="11"/>
        <v>305</v>
      </c>
      <c r="G655" s="3"/>
      <c r="H655" s="3"/>
    </row>
    <row r="656" spans="1:8" ht="12.75">
      <c r="A656" s="3"/>
      <c r="B656" s="3"/>
      <c r="C656" s="3"/>
      <c r="D656" s="3"/>
      <c r="E656" s="3">
        <v>55</v>
      </c>
      <c r="F656" s="3">
        <f t="shared" si="11"/>
        <v>305</v>
      </c>
      <c r="G656" s="3"/>
      <c r="H656" s="3"/>
    </row>
    <row r="657" spans="1:8" ht="12.75">
      <c r="A657" s="3" t="s">
        <v>303</v>
      </c>
      <c r="B657" s="3"/>
      <c r="C657" s="3"/>
      <c r="D657" s="3"/>
      <c r="E657" s="3">
        <v>53</v>
      </c>
      <c r="F657" s="3">
        <f aca="true" t="shared" si="12" ref="F657:F696">360-E657</f>
        <v>307</v>
      </c>
      <c r="G657" s="3"/>
      <c r="H657" s="3"/>
    </row>
    <row r="658" spans="1:8" ht="12.75">
      <c r="A658" s="3" t="s">
        <v>302</v>
      </c>
      <c r="B658" s="3"/>
      <c r="C658" s="3"/>
      <c r="D658" s="3"/>
      <c r="E658" s="3">
        <v>19</v>
      </c>
      <c r="F658" s="3">
        <f t="shared" si="12"/>
        <v>341</v>
      </c>
      <c r="G658" s="3"/>
      <c r="H658" s="3"/>
    </row>
    <row r="659" spans="1:8" ht="12.75">
      <c r="A659" s="3" t="s">
        <v>302</v>
      </c>
      <c r="B659" s="3"/>
      <c r="C659" s="3"/>
      <c r="D659" s="3"/>
      <c r="E659" s="3">
        <v>19</v>
      </c>
      <c r="F659" s="3">
        <f t="shared" si="12"/>
        <v>341</v>
      </c>
      <c r="G659" s="3"/>
      <c r="H659" s="3"/>
    </row>
    <row r="660" spans="1:8" ht="12.75">
      <c r="A660" s="3" t="s">
        <v>289</v>
      </c>
      <c r="B660" s="3"/>
      <c r="C660" s="3"/>
      <c r="D660" s="3"/>
      <c r="E660" s="3">
        <v>21</v>
      </c>
      <c r="F660" s="3">
        <f t="shared" si="12"/>
        <v>339</v>
      </c>
      <c r="G660" s="3"/>
      <c r="H660" s="3"/>
    </row>
    <row r="661" spans="1:8" ht="12.75">
      <c r="A661" s="3" t="s">
        <v>306</v>
      </c>
      <c r="B661" s="3"/>
      <c r="C661" s="3"/>
      <c r="D661" s="3"/>
      <c r="E661" s="3">
        <v>30</v>
      </c>
      <c r="F661" s="3">
        <f t="shared" si="12"/>
        <v>330</v>
      </c>
      <c r="G661" s="3"/>
      <c r="H661" s="3"/>
    </row>
    <row r="662" spans="1:8" ht="12.75">
      <c r="A662" s="3"/>
      <c r="B662" s="3"/>
      <c r="C662" s="3"/>
      <c r="D662" s="3"/>
      <c r="E662" s="3">
        <v>30</v>
      </c>
      <c r="F662" s="3">
        <f t="shared" si="12"/>
        <v>330</v>
      </c>
      <c r="G662" s="3"/>
      <c r="H662" s="3"/>
    </row>
    <row r="663" spans="1:6" ht="12.75">
      <c r="A663" s="3" t="s">
        <v>307</v>
      </c>
      <c r="E663" s="3">
        <v>24</v>
      </c>
      <c r="F663" s="3">
        <f t="shared" si="12"/>
        <v>336</v>
      </c>
    </row>
    <row r="664" spans="5:6" ht="12.75">
      <c r="E664" s="3">
        <v>24</v>
      </c>
      <c r="F664" s="3">
        <f t="shared" si="12"/>
        <v>336</v>
      </c>
    </row>
    <row r="665" spans="1:6" ht="12.75">
      <c r="A665" s="3" t="s">
        <v>308</v>
      </c>
      <c r="E665" s="3">
        <v>18</v>
      </c>
      <c r="F665" s="3">
        <f t="shared" si="12"/>
        <v>342</v>
      </c>
    </row>
    <row r="666" spans="5:6" ht="12.75">
      <c r="E666" s="3">
        <v>18</v>
      </c>
      <c r="F666" s="3">
        <f t="shared" si="12"/>
        <v>342</v>
      </c>
    </row>
    <row r="667" spans="1:6" ht="12.75">
      <c r="A667" t="s">
        <v>309</v>
      </c>
      <c r="E667" s="3">
        <v>20</v>
      </c>
      <c r="F667" s="3">
        <f t="shared" si="12"/>
        <v>340</v>
      </c>
    </row>
    <row r="668" spans="5:6" ht="12.75">
      <c r="E668" s="3">
        <v>20</v>
      </c>
      <c r="F668" s="3">
        <f t="shared" si="12"/>
        <v>340</v>
      </c>
    </row>
    <row r="669" spans="1:6" ht="12.75">
      <c r="A669" t="s">
        <v>310</v>
      </c>
      <c r="E669" s="3">
        <v>16</v>
      </c>
      <c r="F669" s="3">
        <f t="shared" si="12"/>
        <v>344</v>
      </c>
    </row>
    <row r="670" spans="1:6" ht="12.75">
      <c r="A670" t="s">
        <v>311</v>
      </c>
      <c r="E670" s="3">
        <v>29</v>
      </c>
      <c r="F670" s="3">
        <f t="shared" si="12"/>
        <v>331</v>
      </c>
    </row>
    <row r="671" spans="1:6" ht="12.75">
      <c r="A671" t="s">
        <v>272</v>
      </c>
      <c r="E671" s="3">
        <v>10</v>
      </c>
      <c r="F671" s="3">
        <f t="shared" si="12"/>
        <v>350</v>
      </c>
    </row>
    <row r="672" spans="1:6" ht="12.75">
      <c r="A672" t="s">
        <v>312</v>
      </c>
      <c r="E672" s="3">
        <v>32</v>
      </c>
      <c r="F672" s="3">
        <f t="shared" si="12"/>
        <v>328</v>
      </c>
    </row>
    <row r="673" spans="1:6" ht="12.75">
      <c r="A673" t="s">
        <v>313</v>
      </c>
      <c r="B673">
        <v>8</v>
      </c>
      <c r="F673" s="3">
        <v>368</v>
      </c>
    </row>
    <row r="674" spans="1:6" ht="12.75">
      <c r="A674" t="s">
        <v>288</v>
      </c>
      <c r="E674" s="3">
        <v>30</v>
      </c>
      <c r="F674" s="3">
        <f t="shared" si="12"/>
        <v>330</v>
      </c>
    </row>
    <row r="675" spans="1:6" ht="12.75">
      <c r="A675" t="s">
        <v>314</v>
      </c>
      <c r="E675" s="3">
        <v>27</v>
      </c>
      <c r="F675" s="3">
        <f t="shared" si="12"/>
        <v>333</v>
      </c>
    </row>
    <row r="676" spans="5:6" ht="12.75">
      <c r="E676" s="3">
        <v>27</v>
      </c>
      <c r="F676" s="3">
        <f t="shared" si="12"/>
        <v>333</v>
      </c>
    </row>
    <row r="677" spans="1:6" ht="12.75">
      <c r="A677" t="s">
        <v>315</v>
      </c>
      <c r="E677" s="3">
        <v>23</v>
      </c>
      <c r="F677" s="3">
        <f t="shared" si="12"/>
        <v>337</v>
      </c>
    </row>
    <row r="678" spans="1:6" ht="12.75">
      <c r="A678" t="s">
        <v>182</v>
      </c>
      <c r="E678" s="3">
        <v>15</v>
      </c>
      <c r="F678" s="3">
        <f t="shared" si="12"/>
        <v>345</v>
      </c>
    </row>
    <row r="679" spans="1:6" ht="12.75">
      <c r="A679" t="s">
        <v>289</v>
      </c>
      <c r="E679" s="3">
        <v>21</v>
      </c>
      <c r="F679" s="3">
        <f t="shared" si="12"/>
        <v>339</v>
      </c>
    </row>
    <row r="680" spans="1:6" ht="12.75">
      <c r="A680" t="s">
        <v>316</v>
      </c>
      <c r="E680" s="3">
        <v>3</v>
      </c>
      <c r="F680" s="3">
        <f t="shared" si="12"/>
        <v>357</v>
      </c>
    </row>
    <row r="681" spans="1:6" ht="12.75">
      <c r="A681" t="s">
        <v>317</v>
      </c>
      <c r="E681" s="3">
        <v>25</v>
      </c>
      <c r="F681" s="3">
        <f t="shared" si="12"/>
        <v>335</v>
      </c>
    </row>
    <row r="682" spans="1:6" ht="12.75">
      <c r="A682" t="s">
        <v>318</v>
      </c>
      <c r="E682" s="3">
        <v>35</v>
      </c>
      <c r="F682" s="3">
        <f t="shared" si="12"/>
        <v>325</v>
      </c>
    </row>
    <row r="683" spans="5:6" ht="12.75">
      <c r="E683" s="3">
        <v>35</v>
      </c>
      <c r="F683" s="3">
        <f t="shared" si="12"/>
        <v>325</v>
      </c>
    </row>
    <row r="684" spans="1:6" ht="12.75">
      <c r="A684" t="s">
        <v>307</v>
      </c>
      <c r="E684" s="3">
        <v>24</v>
      </c>
      <c r="F684" s="3">
        <f t="shared" si="12"/>
        <v>336</v>
      </c>
    </row>
    <row r="685" spans="5:6" ht="12.75">
      <c r="E685" s="3">
        <v>24</v>
      </c>
      <c r="F685" s="3">
        <f t="shared" si="12"/>
        <v>336</v>
      </c>
    </row>
    <row r="686" spans="1:6" ht="12.75">
      <c r="A686" t="s">
        <v>315</v>
      </c>
      <c r="E686" s="3">
        <v>23</v>
      </c>
      <c r="F686" s="3">
        <f t="shared" si="12"/>
        <v>337</v>
      </c>
    </row>
    <row r="687" spans="1:6" ht="12.75">
      <c r="A687" t="s">
        <v>316</v>
      </c>
      <c r="E687" s="3">
        <v>3</v>
      </c>
      <c r="F687" s="3">
        <f t="shared" si="12"/>
        <v>357</v>
      </c>
    </row>
    <row r="688" spans="1:6" ht="12.75">
      <c r="A688" t="s">
        <v>320</v>
      </c>
      <c r="B688">
        <v>15</v>
      </c>
      <c r="F688" s="3">
        <v>375</v>
      </c>
    </row>
    <row r="689" spans="2:6" ht="12.75">
      <c r="B689">
        <v>15</v>
      </c>
      <c r="F689" s="3">
        <v>375</v>
      </c>
    </row>
    <row r="690" spans="1:6" ht="12.75">
      <c r="A690" t="s">
        <v>321</v>
      </c>
      <c r="E690" s="3">
        <v>19</v>
      </c>
      <c r="F690" s="3">
        <f t="shared" si="12"/>
        <v>341</v>
      </c>
    </row>
    <row r="691" spans="5:6" ht="12.75">
      <c r="E691" s="3">
        <v>19</v>
      </c>
      <c r="F691" s="3">
        <f t="shared" si="12"/>
        <v>341</v>
      </c>
    </row>
    <row r="692" spans="1:6" ht="12.75">
      <c r="A692" t="s">
        <v>322</v>
      </c>
      <c r="E692" s="3">
        <v>2</v>
      </c>
      <c r="F692" s="3">
        <f t="shared" si="12"/>
        <v>358</v>
      </c>
    </row>
    <row r="693" spans="5:6" ht="12.75">
      <c r="E693" s="3">
        <v>2</v>
      </c>
      <c r="F693" s="3">
        <f t="shared" si="12"/>
        <v>358</v>
      </c>
    </row>
    <row r="694" spans="1:6" ht="12.75">
      <c r="A694" t="s">
        <v>323</v>
      </c>
      <c r="B694">
        <v>16</v>
      </c>
      <c r="F694" s="3">
        <f>360+B694</f>
        <v>376</v>
      </c>
    </row>
    <row r="695" spans="1:6" ht="12.75">
      <c r="A695" t="s">
        <v>283</v>
      </c>
      <c r="E695" s="3">
        <v>1</v>
      </c>
      <c r="F695" s="3">
        <f t="shared" si="12"/>
        <v>359</v>
      </c>
    </row>
    <row r="696" spans="1:6" ht="12.75">
      <c r="A696" t="s">
        <v>272</v>
      </c>
      <c r="E696" s="3">
        <v>10</v>
      </c>
      <c r="F696" s="3">
        <f t="shared" si="12"/>
        <v>350</v>
      </c>
    </row>
    <row r="697" spans="1:6" ht="12.75">
      <c r="A697" s="40"/>
      <c r="B697" s="40"/>
      <c r="C697" s="40"/>
      <c r="D697" s="40"/>
      <c r="E697" s="26" t="s">
        <v>13</v>
      </c>
      <c r="F697" s="43">
        <f>AVERAGE(F592:F696)</f>
        <v>339.5192307692308</v>
      </c>
    </row>
    <row r="698" spans="1:6" ht="12.75">
      <c r="A698" s="41"/>
      <c r="B698" s="41"/>
      <c r="C698" s="41"/>
      <c r="D698" s="41"/>
      <c r="E698" s="28" t="s">
        <v>14</v>
      </c>
      <c r="F698" s="48">
        <f>MEDIAN(F592:F696)</f>
        <v>341</v>
      </c>
    </row>
    <row r="699" spans="1:6" ht="12.75">
      <c r="A699" s="19"/>
      <c r="B699" s="19"/>
      <c r="C699" s="19"/>
      <c r="D699" s="19"/>
      <c r="E699" s="30" t="s">
        <v>15</v>
      </c>
      <c r="F699" s="49">
        <f>COUNT(F592:F681)</f>
        <v>89</v>
      </c>
    </row>
    <row r="701" spans="1:6" ht="12.75">
      <c r="A701" s="4" t="s">
        <v>377</v>
      </c>
      <c r="B701" s="10" t="s">
        <v>401</v>
      </c>
      <c r="C701" s="3"/>
      <c r="D701" s="3"/>
      <c r="E701" s="3"/>
      <c r="F701" s="3"/>
    </row>
    <row r="702" spans="1:6" ht="12.75">
      <c r="A702" s="12" t="s">
        <v>104</v>
      </c>
      <c r="B702" s="53" t="s">
        <v>103</v>
      </c>
      <c r="C702" s="54"/>
      <c r="D702" s="54"/>
      <c r="E702" s="55"/>
      <c r="F702" s="13"/>
    </row>
    <row r="703" spans="1:6" ht="12.75">
      <c r="A703" s="11" t="s">
        <v>97</v>
      </c>
      <c r="B703" s="6" t="s">
        <v>98</v>
      </c>
      <c r="C703" s="6" t="s">
        <v>99</v>
      </c>
      <c r="D703" s="6" t="s">
        <v>100</v>
      </c>
      <c r="E703" s="7" t="s">
        <v>101</v>
      </c>
      <c r="F703" s="14" t="s">
        <v>102</v>
      </c>
    </row>
    <row r="704" spans="1:6" ht="12.75">
      <c r="A704" t="s">
        <v>314</v>
      </c>
      <c r="E704">
        <v>27</v>
      </c>
      <c r="F704">
        <f>360-E704</f>
        <v>333</v>
      </c>
    </row>
    <row r="705" spans="5:6" ht="12.75">
      <c r="E705">
        <v>27</v>
      </c>
      <c r="F705">
        <f>360-E705</f>
        <v>333</v>
      </c>
    </row>
    <row r="706" spans="1:6" ht="12.75">
      <c r="A706" t="s">
        <v>198</v>
      </c>
      <c r="D706">
        <v>12</v>
      </c>
      <c r="F706">
        <v>192</v>
      </c>
    </row>
    <row r="707" spans="1:6" ht="12.75">
      <c r="A707" t="s">
        <v>324</v>
      </c>
      <c r="C707">
        <v>4</v>
      </c>
      <c r="F707">
        <v>176</v>
      </c>
    </row>
    <row r="708" spans="1:6" ht="12.75">
      <c r="A708" t="s">
        <v>28</v>
      </c>
      <c r="D708">
        <v>9</v>
      </c>
      <c r="F708">
        <v>189</v>
      </c>
    </row>
    <row r="709" spans="1:6" ht="12.75">
      <c r="A709" t="s">
        <v>325</v>
      </c>
      <c r="C709">
        <v>15</v>
      </c>
      <c r="F709">
        <v>165</v>
      </c>
    </row>
    <row r="710" spans="1:6" ht="12.75">
      <c r="A710" t="s">
        <v>23</v>
      </c>
      <c r="D710">
        <v>16</v>
      </c>
      <c r="F710">
        <v>196</v>
      </c>
    </row>
    <row r="711" spans="1:6" ht="12.75">
      <c r="A711" t="s">
        <v>206</v>
      </c>
      <c r="C711">
        <v>62</v>
      </c>
      <c r="F711">
        <v>118</v>
      </c>
    </row>
    <row r="712" spans="1:6" ht="12.75">
      <c r="A712" t="s">
        <v>326</v>
      </c>
      <c r="B712">
        <v>56</v>
      </c>
      <c r="F712">
        <v>416</v>
      </c>
    </row>
    <row r="713" spans="2:6" ht="12.75">
      <c r="B713">
        <v>56</v>
      </c>
      <c r="F713">
        <v>416</v>
      </c>
    </row>
    <row r="714" spans="1:6" ht="12.75">
      <c r="A714" t="s">
        <v>8</v>
      </c>
      <c r="C714">
        <v>52</v>
      </c>
      <c r="F714">
        <v>128</v>
      </c>
    </row>
    <row r="715" spans="1:6" ht="12.75">
      <c r="A715" t="s">
        <v>282</v>
      </c>
      <c r="E715">
        <v>8</v>
      </c>
      <c r="F715">
        <f>360-E715</f>
        <v>352</v>
      </c>
    </row>
    <row r="716" spans="1:6" ht="12.75">
      <c r="A716" t="s">
        <v>183</v>
      </c>
      <c r="B716">
        <v>12</v>
      </c>
      <c r="F716">
        <v>372</v>
      </c>
    </row>
    <row r="717" spans="1:6" ht="12.75">
      <c r="A717" t="s">
        <v>327</v>
      </c>
      <c r="B717">
        <v>45</v>
      </c>
      <c r="F717">
        <v>405</v>
      </c>
    </row>
    <row r="718" spans="2:6" ht="12.75">
      <c r="B718">
        <v>45</v>
      </c>
      <c r="F718">
        <v>405</v>
      </c>
    </row>
    <row r="719" spans="1:6" ht="12.75">
      <c r="A719" t="s">
        <v>209</v>
      </c>
      <c r="E719">
        <v>9</v>
      </c>
      <c r="F719">
        <f>360-E719</f>
        <v>351</v>
      </c>
    </row>
    <row r="720" spans="1:6" ht="12.75">
      <c r="A720" t="s">
        <v>317</v>
      </c>
      <c r="E720">
        <v>25</v>
      </c>
      <c r="F720">
        <f>360-E720</f>
        <v>335</v>
      </c>
    </row>
    <row r="721" spans="1:6" ht="12.75">
      <c r="A721" t="s">
        <v>286</v>
      </c>
      <c r="E721">
        <v>2</v>
      </c>
      <c r="F721">
        <f>360-E721</f>
        <v>358</v>
      </c>
    </row>
    <row r="722" spans="1:6" ht="12.75">
      <c r="A722" t="s">
        <v>328</v>
      </c>
      <c r="E722">
        <v>31</v>
      </c>
      <c r="F722">
        <f>360-E722</f>
        <v>329</v>
      </c>
    </row>
    <row r="723" spans="1:6" ht="12.75">
      <c r="A723" t="s">
        <v>201</v>
      </c>
      <c r="B723">
        <v>48</v>
      </c>
      <c r="F723">
        <v>408</v>
      </c>
    </row>
    <row r="724" spans="1:6" ht="12.75">
      <c r="A724" t="s">
        <v>329</v>
      </c>
      <c r="B724">
        <v>6</v>
      </c>
      <c r="F724">
        <v>366</v>
      </c>
    </row>
    <row r="725" spans="2:6" ht="12.75">
      <c r="B725">
        <v>6</v>
      </c>
      <c r="F725">
        <v>366</v>
      </c>
    </row>
    <row r="726" spans="1:6" ht="12.75">
      <c r="A726" t="s">
        <v>330</v>
      </c>
      <c r="E726">
        <v>5</v>
      </c>
      <c r="F726">
        <f>360-E726</f>
        <v>355</v>
      </c>
    </row>
    <row r="727" spans="1:6" ht="12.75">
      <c r="A727" t="s">
        <v>285</v>
      </c>
      <c r="B727">
        <v>24</v>
      </c>
      <c r="F727">
        <v>384</v>
      </c>
    </row>
    <row r="728" spans="1:6" ht="12.75">
      <c r="A728" t="s">
        <v>331</v>
      </c>
      <c r="E728">
        <v>18</v>
      </c>
      <c r="F728">
        <f aca="true" t="shared" si="13" ref="F728:F733">360-E728</f>
        <v>342</v>
      </c>
    </row>
    <row r="729" spans="1:6" ht="12.75">
      <c r="A729" t="s">
        <v>182</v>
      </c>
      <c r="E729">
        <v>15</v>
      </c>
      <c r="F729">
        <f t="shared" si="13"/>
        <v>345</v>
      </c>
    </row>
    <row r="730" spans="1:6" ht="12.75">
      <c r="A730" t="s">
        <v>304</v>
      </c>
      <c r="E730">
        <v>48</v>
      </c>
      <c r="F730">
        <f t="shared" si="13"/>
        <v>312</v>
      </c>
    </row>
    <row r="731" spans="1:6" ht="12.75">
      <c r="A731" t="s">
        <v>280</v>
      </c>
      <c r="E731">
        <v>12</v>
      </c>
      <c r="F731">
        <f t="shared" si="13"/>
        <v>348</v>
      </c>
    </row>
    <row r="732" spans="1:6" ht="12.75">
      <c r="A732" t="s">
        <v>278</v>
      </c>
      <c r="E732">
        <v>28</v>
      </c>
      <c r="F732">
        <f t="shared" si="13"/>
        <v>332</v>
      </c>
    </row>
    <row r="733" spans="1:6" ht="12.75">
      <c r="A733" t="s">
        <v>331</v>
      </c>
      <c r="E733">
        <v>18</v>
      </c>
      <c r="F733">
        <f t="shared" si="13"/>
        <v>342</v>
      </c>
    </row>
    <row r="734" spans="1:6" ht="12.75">
      <c r="A734" t="s">
        <v>214</v>
      </c>
      <c r="B734">
        <v>60</v>
      </c>
      <c r="F734">
        <v>420</v>
      </c>
    </row>
    <row r="735" spans="1:6" ht="12.75">
      <c r="A735" t="s">
        <v>332</v>
      </c>
      <c r="B735">
        <v>5</v>
      </c>
      <c r="F735">
        <v>365</v>
      </c>
    </row>
    <row r="736" spans="1:6" ht="12.75">
      <c r="A736" t="s">
        <v>295</v>
      </c>
      <c r="E736">
        <v>6</v>
      </c>
      <c r="F736">
        <f>360-E736</f>
        <v>354</v>
      </c>
    </row>
    <row r="737" spans="1:6" ht="12.75">
      <c r="A737" t="s">
        <v>183</v>
      </c>
      <c r="B737">
        <v>12</v>
      </c>
      <c r="F737">
        <f aca="true" t="shared" si="14" ref="F737:F742">360+B737</f>
        <v>372</v>
      </c>
    </row>
    <row r="738" spans="1:6" ht="12.75">
      <c r="A738" t="s">
        <v>285</v>
      </c>
      <c r="B738">
        <v>24</v>
      </c>
      <c r="F738">
        <f t="shared" si="14"/>
        <v>384</v>
      </c>
    </row>
    <row r="739" spans="1:6" ht="12.75">
      <c r="A739" t="s">
        <v>333</v>
      </c>
      <c r="B739">
        <v>14</v>
      </c>
      <c r="F739">
        <f t="shared" si="14"/>
        <v>374</v>
      </c>
    </row>
    <row r="740" spans="2:6" ht="12.75">
      <c r="B740">
        <v>14</v>
      </c>
      <c r="F740">
        <f t="shared" si="14"/>
        <v>374</v>
      </c>
    </row>
    <row r="741" spans="1:6" ht="12.75">
      <c r="A741" t="s">
        <v>334</v>
      </c>
      <c r="B741">
        <v>29</v>
      </c>
      <c r="F741">
        <f t="shared" si="14"/>
        <v>389</v>
      </c>
    </row>
    <row r="742" spans="2:6" ht="12.75">
      <c r="B742">
        <v>29</v>
      </c>
      <c r="F742">
        <f t="shared" si="14"/>
        <v>389</v>
      </c>
    </row>
    <row r="743" spans="1:6" ht="12.75">
      <c r="A743" t="s">
        <v>279</v>
      </c>
      <c r="E743">
        <v>11</v>
      </c>
      <c r="F743">
        <f>360-E743</f>
        <v>349</v>
      </c>
    </row>
    <row r="744" spans="1:6" ht="12.75">
      <c r="A744" t="s">
        <v>319</v>
      </c>
      <c r="E744">
        <v>24</v>
      </c>
      <c r="F744">
        <f>360-E744</f>
        <v>336</v>
      </c>
    </row>
    <row r="745" spans="1:6" ht="12.75">
      <c r="A745" t="s">
        <v>118</v>
      </c>
      <c r="B745">
        <v>1</v>
      </c>
      <c r="F745">
        <f>360+B745</f>
        <v>361</v>
      </c>
    </row>
    <row r="746" spans="1:6" ht="12.75">
      <c r="A746" t="s">
        <v>119</v>
      </c>
      <c r="B746">
        <v>31</v>
      </c>
      <c r="F746">
        <f>360+B746</f>
        <v>391</v>
      </c>
    </row>
    <row r="747" spans="1:6" ht="12.75">
      <c r="A747" t="s">
        <v>274</v>
      </c>
      <c r="B747">
        <v>3</v>
      </c>
      <c r="F747">
        <f>360+B747</f>
        <v>363</v>
      </c>
    </row>
    <row r="748" spans="1:6" ht="12.75">
      <c r="A748" t="s">
        <v>335</v>
      </c>
      <c r="E748">
        <v>20</v>
      </c>
      <c r="F748">
        <v>340</v>
      </c>
    </row>
    <row r="749" spans="1:6" ht="12.75">
      <c r="A749" t="s">
        <v>336</v>
      </c>
      <c r="B749">
        <v>45</v>
      </c>
      <c r="F749">
        <f>360+B749</f>
        <v>405</v>
      </c>
    </row>
    <row r="750" spans="1:6" ht="12.75">
      <c r="A750" t="s">
        <v>211</v>
      </c>
      <c r="B750">
        <v>41</v>
      </c>
      <c r="F750">
        <f>360+B750</f>
        <v>401</v>
      </c>
    </row>
    <row r="751" spans="1:6" ht="12.75">
      <c r="A751" t="s">
        <v>337</v>
      </c>
      <c r="E751">
        <v>69</v>
      </c>
      <c r="F751">
        <f aca="true" t="shared" si="15" ref="F751:F756">360-E751</f>
        <v>291</v>
      </c>
    </row>
    <row r="752" spans="1:6" ht="12.75">
      <c r="A752" t="s">
        <v>338</v>
      </c>
      <c r="F752">
        <f t="shared" si="15"/>
        <v>360</v>
      </c>
    </row>
    <row r="753" spans="1:6" ht="12.75">
      <c r="A753" t="s">
        <v>340</v>
      </c>
      <c r="E753">
        <v>36</v>
      </c>
      <c r="F753">
        <f t="shared" si="15"/>
        <v>324</v>
      </c>
    </row>
    <row r="754" spans="5:6" ht="12.75">
      <c r="E754">
        <v>36</v>
      </c>
      <c r="F754">
        <f t="shared" si="15"/>
        <v>324</v>
      </c>
    </row>
    <row r="755" spans="1:6" ht="12.75">
      <c r="A755" t="s">
        <v>339</v>
      </c>
      <c r="E755">
        <v>43</v>
      </c>
      <c r="F755">
        <f t="shared" si="15"/>
        <v>317</v>
      </c>
    </row>
    <row r="756" spans="1:6" ht="12.75">
      <c r="A756" t="s">
        <v>277</v>
      </c>
      <c r="E756">
        <v>33</v>
      </c>
      <c r="F756">
        <f t="shared" si="15"/>
        <v>327</v>
      </c>
    </row>
    <row r="757" spans="1:6" ht="12.75">
      <c r="A757" t="s">
        <v>180</v>
      </c>
      <c r="B757">
        <v>27</v>
      </c>
      <c r="F757">
        <f>360+B757</f>
        <v>387</v>
      </c>
    </row>
    <row r="758" spans="1:6" ht="12.75">
      <c r="A758" t="s">
        <v>279</v>
      </c>
      <c r="E758">
        <v>11</v>
      </c>
      <c r="F758">
        <f>360-E758</f>
        <v>349</v>
      </c>
    </row>
    <row r="759" spans="1:6" ht="12.75">
      <c r="A759" t="s">
        <v>167</v>
      </c>
      <c r="B759">
        <v>6</v>
      </c>
      <c r="F759">
        <v>366</v>
      </c>
    </row>
    <row r="760" spans="1:6" ht="12.75">
      <c r="A760" t="s">
        <v>341</v>
      </c>
      <c r="E760">
        <v>23</v>
      </c>
      <c r="F760">
        <f>360-E760</f>
        <v>337</v>
      </c>
    </row>
    <row r="761" spans="5:6" ht="12.75">
      <c r="E761">
        <v>23</v>
      </c>
      <c r="F761">
        <f>360-E761</f>
        <v>337</v>
      </c>
    </row>
    <row r="762" spans="5:6" ht="12.75">
      <c r="E762">
        <v>23</v>
      </c>
      <c r="F762">
        <f>360-E762</f>
        <v>337</v>
      </c>
    </row>
    <row r="763" spans="1:6" ht="12.75">
      <c r="A763" t="s">
        <v>286</v>
      </c>
      <c r="E763">
        <v>2</v>
      </c>
      <c r="F763">
        <f>360-E763</f>
        <v>358</v>
      </c>
    </row>
    <row r="764" spans="1:6" ht="12.75">
      <c r="A764" t="s">
        <v>108</v>
      </c>
      <c r="B764">
        <v>11</v>
      </c>
      <c r="F764">
        <v>371</v>
      </c>
    </row>
    <row r="765" spans="1:6" ht="12.75">
      <c r="A765" t="s">
        <v>342</v>
      </c>
      <c r="E765">
        <v>25</v>
      </c>
      <c r="F765">
        <f aca="true" t="shared" si="16" ref="F765:F770">360-E765</f>
        <v>335</v>
      </c>
    </row>
    <row r="766" spans="5:6" ht="12.75">
      <c r="E766">
        <v>25</v>
      </c>
      <c r="F766">
        <f t="shared" si="16"/>
        <v>335</v>
      </c>
    </row>
    <row r="767" spans="5:6" ht="12.75">
      <c r="E767">
        <v>25</v>
      </c>
      <c r="F767">
        <f t="shared" si="16"/>
        <v>335</v>
      </c>
    </row>
    <row r="768" spans="1:6" ht="12.75">
      <c r="A768" t="s">
        <v>331</v>
      </c>
      <c r="E768">
        <v>18</v>
      </c>
      <c r="F768">
        <f t="shared" si="16"/>
        <v>342</v>
      </c>
    </row>
    <row r="769" spans="1:6" ht="12.75">
      <c r="A769" t="s">
        <v>317</v>
      </c>
      <c r="E769">
        <v>25</v>
      </c>
      <c r="F769">
        <f t="shared" si="16"/>
        <v>335</v>
      </c>
    </row>
    <row r="770" spans="1:6" ht="12.75">
      <c r="A770" t="s">
        <v>315</v>
      </c>
      <c r="E770">
        <v>23</v>
      </c>
      <c r="F770">
        <f t="shared" si="16"/>
        <v>337</v>
      </c>
    </row>
    <row r="771" spans="1:6" ht="12.75">
      <c r="A771" t="s">
        <v>343</v>
      </c>
      <c r="B771">
        <v>13</v>
      </c>
      <c r="F771">
        <v>373</v>
      </c>
    </row>
    <row r="772" spans="1:6" ht="12.75">
      <c r="A772" t="s">
        <v>282</v>
      </c>
      <c r="E772">
        <v>8</v>
      </c>
      <c r="F772">
        <f>360-E772</f>
        <v>352</v>
      </c>
    </row>
    <row r="773" spans="1:6" ht="12.75">
      <c r="A773" s="40"/>
      <c r="B773" s="40"/>
      <c r="C773" s="40"/>
      <c r="D773" s="40"/>
      <c r="E773" s="26" t="s">
        <v>13</v>
      </c>
      <c r="F773" s="43">
        <f>AVERAGE(F704:F772)</f>
        <v>338.6231884057971</v>
      </c>
    </row>
    <row r="774" spans="1:6" ht="12.75">
      <c r="A774" s="41"/>
      <c r="B774" s="41"/>
      <c r="C774" s="41"/>
      <c r="D774" s="41"/>
      <c r="E774" s="28" t="s">
        <v>14</v>
      </c>
      <c r="F774" s="48">
        <f>MEDIAN(F704:F772)</f>
        <v>349</v>
      </c>
    </row>
    <row r="775" spans="1:6" ht="12.75">
      <c r="A775" s="19"/>
      <c r="B775" s="19"/>
      <c r="C775" s="19"/>
      <c r="D775" s="19"/>
      <c r="E775" s="30" t="s">
        <v>15</v>
      </c>
      <c r="F775" s="49">
        <f>COUNT(F704:F772)</f>
        <v>69</v>
      </c>
    </row>
    <row r="777" spans="1:6" ht="12.75">
      <c r="A777" s="4" t="s">
        <v>344</v>
      </c>
      <c r="B777" s="10" t="s">
        <v>402</v>
      </c>
      <c r="C777" s="3"/>
      <c r="D777" s="3"/>
      <c r="E777" s="3"/>
      <c r="F777" s="3"/>
    </row>
    <row r="778" spans="1:6" ht="12.75">
      <c r="A778" s="12" t="s">
        <v>104</v>
      </c>
      <c r="B778" s="53" t="s">
        <v>103</v>
      </c>
      <c r="C778" s="54"/>
      <c r="D778" s="54"/>
      <c r="E778" s="55"/>
      <c r="F778" s="13"/>
    </row>
    <row r="779" spans="1:6" ht="12.75">
      <c r="A779" s="11" t="s">
        <v>97</v>
      </c>
      <c r="B779" s="6" t="s">
        <v>98</v>
      </c>
      <c r="C779" s="6" t="s">
        <v>99</v>
      </c>
      <c r="D779" s="6" t="s">
        <v>100</v>
      </c>
      <c r="E779" s="7" t="s">
        <v>101</v>
      </c>
      <c r="F779" s="14" t="s">
        <v>102</v>
      </c>
    </row>
    <row r="780" spans="1:6" ht="12.75">
      <c r="A780" t="s">
        <v>90</v>
      </c>
      <c r="C780">
        <v>39</v>
      </c>
      <c r="F780">
        <f>180-C780</f>
        <v>141</v>
      </c>
    </row>
    <row r="781" spans="1:6" ht="12.75">
      <c r="A781" t="s">
        <v>345</v>
      </c>
      <c r="C781">
        <v>27</v>
      </c>
      <c r="F781">
        <f aca="true" t="shared" si="17" ref="F781:F792">180-C781</f>
        <v>153</v>
      </c>
    </row>
    <row r="782" spans="1:6" ht="12.75">
      <c r="A782" t="s">
        <v>91</v>
      </c>
      <c r="C782">
        <v>38</v>
      </c>
      <c r="F782">
        <f t="shared" si="17"/>
        <v>142</v>
      </c>
    </row>
    <row r="783" spans="1:6" ht="12.75">
      <c r="A783" t="s">
        <v>187</v>
      </c>
      <c r="C783">
        <v>12</v>
      </c>
      <c r="F783">
        <f t="shared" si="17"/>
        <v>168</v>
      </c>
    </row>
    <row r="784" spans="1:6" ht="12.75">
      <c r="A784" t="s">
        <v>346</v>
      </c>
      <c r="C784">
        <v>2</v>
      </c>
      <c r="F784">
        <f t="shared" si="17"/>
        <v>178</v>
      </c>
    </row>
    <row r="785" spans="1:6" ht="12.75">
      <c r="A785" t="s">
        <v>84</v>
      </c>
      <c r="C785">
        <v>48</v>
      </c>
      <c r="F785">
        <f t="shared" si="17"/>
        <v>132</v>
      </c>
    </row>
    <row r="786" spans="1:6" ht="12.75">
      <c r="A786" t="s">
        <v>83</v>
      </c>
      <c r="C786">
        <v>42</v>
      </c>
      <c r="F786">
        <f t="shared" si="17"/>
        <v>138</v>
      </c>
    </row>
    <row r="787" spans="1:6" ht="12.75">
      <c r="A787" t="s">
        <v>347</v>
      </c>
      <c r="C787">
        <v>63</v>
      </c>
      <c r="F787">
        <f t="shared" si="17"/>
        <v>117</v>
      </c>
    </row>
    <row r="788" spans="1:6" ht="12.75">
      <c r="A788" t="s">
        <v>348</v>
      </c>
      <c r="C788">
        <v>30</v>
      </c>
      <c r="F788">
        <f t="shared" si="17"/>
        <v>150</v>
      </c>
    </row>
    <row r="789" spans="3:6" ht="12.75">
      <c r="C789">
        <v>30</v>
      </c>
      <c r="F789">
        <f t="shared" si="17"/>
        <v>150</v>
      </c>
    </row>
    <row r="790" spans="1:6" ht="12.75">
      <c r="A790" t="s">
        <v>140</v>
      </c>
      <c r="C790">
        <v>26</v>
      </c>
      <c r="F790">
        <f t="shared" si="17"/>
        <v>154</v>
      </c>
    </row>
    <row r="791" spans="1:6" ht="12.75">
      <c r="A791" t="s">
        <v>349</v>
      </c>
      <c r="C791">
        <v>49</v>
      </c>
      <c r="F791">
        <f t="shared" si="17"/>
        <v>131</v>
      </c>
    </row>
    <row r="792" spans="1:6" ht="12.75">
      <c r="A792" t="s">
        <v>84</v>
      </c>
      <c r="C792">
        <v>48</v>
      </c>
      <c r="F792">
        <f t="shared" si="17"/>
        <v>132</v>
      </c>
    </row>
    <row r="793" spans="1:6" ht="12.75">
      <c r="A793" s="40"/>
      <c r="B793" s="40"/>
      <c r="C793" s="40"/>
      <c r="D793" s="40"/>
      <c r="E793" s="26" t="s">
        <v>13</v>
      </c>
      <c r="F793" s="43">
        <f>AVERAGE(F724:F792)</f>
        <v>308.1634336677815</v>
      </c>
    </row>
    <row r="794" spans="1:6" ht="12.75">
      <c r="A794" s="41"/>
      <c r="B794" s="41"/>
      <c r="C794" s="41"/>
      <c r="D794" s="41"/>
      <c r="E794" s="28" t="s">
        <v>14</v>
      </c>
      <c r="F794" s="48">
        <f>MEDIAN(F724:F792)</f>
        <v>342</v>
      </c>
    </row>
    <row r="795" spans="1:6" ht="12.75">
      <c r="A795" s="19"/>
      <c r="B795" s="19"/>
      <c r="C795" s="19"/>
      <c r="D795" s="19"/>
      <c r="E795" s="30" t="s">
        <v>15</v>
      </c>
      <c r="F795" s="49">
        <f>COUNT(F724:F792)</f>
        <v>65</v>
      </c>
    </row>
    <row r="797" spans="1:6" ht="12.75">
      <c r="A797" s="4" t="s">
        <v>350</v>
      </c>
      <c r="B797" s="10" t="s">
        <v>403</v>
      </c>
      <c r="C797" s="3"/>
      <c r="D797" s="3"/>
      <c r="E797" s="3"/>
      <c r="F797" s="3"/>
    </row>
    <row r="798" spans="1:6" ht="12.75">
      <c r="A798" s="12" t="s">
        <v>104</v>
      </c>
      <c r="B798" s="53" t="s">
        <v>103</v>
      </c>
      <c r="C798" s="54"/>
      <c r="D798" s="54"/>
      <c r="E798" s="55"/>
      <c r="F798" s="13"/>
    </row>
    <row r="799" spans="1:6" ht="12.75">
      <c r="A799" s="11" t="s">
        <v>97</v>
      </c>
      <c r="B799" s="6" t="s">
        <v>98</v>
      </c>
      <c r="C799" s="6" t="s">
        <v>99</v>
      </c>
      <c r="D799" s="6" t="s">
        <v>100</v>
      </c>
      <c r="E799" s="7" t="s">
        <v>101</v>
      </c>
      <c r="F799" s="14" t="s">
        <v>102</v>
      </c>
    </row>
    <row r="800" spans="1:6" ht="12.75">
      <c r="A800" t="s">
        <v>351</v>
      </c>
      <c r="D800">
        <v>68</v>
      </c>
      <c r="F800">
        <f>180+D800</f>
        <v>248</v>
      </c>
    </row>
    <row r="801" spans="4:6" ht="12.75">
      <c r="D801">
        <v>68</v>
      </c>
      <c r="F801">
        <f>180+D801</f>
        <v>248</v>
      </c>
    </row>
    <row r="802" spans="1:6" ht="12.75">
      <c r="A802" t="s">
        <v>164</v>
      </c>
      <c r="B802">
        <v>88</v>
      </c>
      <c r="F802">
        <v>88</v>
      </c>
    </row>
    <row r="803" spans="1:6" ht="12.75">
      <c r="A803" t="s">
        <v>146</v>
      </c>
      <c r="C803">
        <v>75</v>
      </c>
      <c r="F803">
        <f>180-C803</f>
        <v>105</v>
      </c>
    </row>
    <row r="804" spans="1:6" ht="12.75">
      <c r="A804" s="46" t="s">
        <v>304</v>
      </c>
      <c r="B804" s="46"/>
      <c r="C804" s="46"/>
      <c r="D804" s="46"/>
      <c r="E804" s="46">
        <v>48</v>
      </c>
      <c r="F804" s="46">
        <f>360-E804</f>
        <v>312</v>
      </c>
    </row>
    <row r="805" spans="1:6" ht="12.75">
      <c r="A805" s="46" t="s">
        <v>299</v>
      </c>
      <c r="B805" s="46"/>
      <c r="C805" s="46"/>
      <c r="D805" s="46"/>
      <c r="E805" s="46">
        <v>45</v>
      </c>
      <c r="F805" s="46">
        <f>360-E805</f>
        <v>315</v>
      </c>
    </row>
    <row r="806" spans="1:6" ht="12.75">
      <c r="A806" t="s">
        <v>352</v>
      </c>
      <c r="C806">
        <v>55</v>
      </c>
      <c r="F806">
        <f>180-C806</f>
        <v>125</v>
      </c>
    </row>
    <row r="807" spans="3:6" ht="12.75">
      <c r="C807">
        <v>55</v>
      </c>
      <c r="F807">
        <f aca="true" t="shared" si="18" ref="F807:F836">180-C807</f>
        <v>125</v>
      </c>
    </row>
    <row r="808" spans="1:6" ht="12.75">
      <c r="A808" t="s">
        <v>353</v>
      </c>
      <c r="C808">
        <v>71</v>
      </c>
      <c r="F808">
        <f t="shared" si="18"/>
        <v>109</v>
      </c>
    </row>
    <row r="809" spans="1:6" ht="12.75">
      <c r="A809" t="s">
        <v>113</v>
      </c>
      <c r="C809">
        <v>76</v>
      </c>
      <c r="F809">
        <f t="shared" si="18"/>
        <v>104</v>
      </c>
    </row>
    <row r="810" spans="1:6" ht="12.75">
      <c r="A810" t="s">
        <v>42</v>
      </c>
      <c r="C810">
        <v>45</v>
      </c>
      <c r="F810">
        <f t="shared" si="18"/>
        <v>135</v>
      </c>
    </row>
    <row r="811" spans="1:6" ht="12.75">
      <c r="A811" t="s">
        <v>162</v>
      </c>
      <c r="C811">
        <v>66</v>
      </c>
      <c r="F811">
        <f t="shared" si="18"/>
        <v>114</v>
      </c>
    </row>
    <row r="812" spans="1:6" ht="12.75">
      <c r="A812" t="s">
        <v>348</v>
      </c>
      <c r="C812">
        <v>30</v>
      </c>
      <c r="F812">
        <f t="shared" si="18"/>
        <v>150</v>
      </c>
    </row>
    <row r="813" spans="3:6" ht="12.75">
      <c r="C813">
        <v>30</v>
      </c>
      <c r="F813">
        <f t="shared" si="18"/>
        <v>150</v>
      </c>
    </row>
    <row r="814" spans="1:6" ht="12.75">
      <c r="A814" t="s">
        <v>50</v>
      </c>
      <c r="C814">
        <v>53</v>
      </c>
      <c r="F814">
        <f t="shared" si="18"/>
        <v>127</v>
      </c>
    </row>
    <row r="815" spans="1:6" ht="12.75">
      <c r="A815" t="s">
        <v>11</v>
      </c>
      <c r="C815">
        <v>1</v>
      </c>
      <c r="F815">
        <f t="shared" si="18"/>
        <v>179</v>
      </c>
    </row>
    <row r="816" spans="1:6" ht="12.75">
      <c r="A816" t="s">
        <v>354</v>
      </c>
      <c r="B816">
        <v>82</v>
      </c>
      <c r="F816">
        <v>82</v>
      </c>
    </row>
    <row r="817" spans="1:6" ht="12.75">
      <c r="A817" t="s">
        <v>155</v>
      </c>
      <c r="C817">
        <v>82</v>
      </c>
      <c r="F817">
        <f t="shared" si="18"/>
        <v>98</v>
      </c>
    </row>
    <row r="818" spans="1:6" ht="12.75">
      <c r="A818" t="s">
        <v>355</v>
      </c>
      <c r="B818">
        <v>78</v>
      </c>
      <c r="F818">
        <v>78</v>
      </c>
    </row>
    <row r="819" spans="1:6" ht="12.75">
      <c r="A819" t="s">
        <v>356</v>
      </c>
      <c r="D819">
        <v>32</v>
      </c>
      <c r="F819">
        <v>212</v>
      </c>
    </row>
    <row r="820" spans="1:6" ht="12.75">
      <c r="A820" t="s">
        <v>357</v>
      </c>
      <c r="B820">
        <v>37</v>
      </c>
      <c r="F820">
        <v>37</v>
      </c>
    </row>
    <row r="821" spans="1:6" ht="12.75">
      <c r="A821" t="s">
        <v>358</v>
      </c>
      <c r="C821">
        <v>57</v>
      </c>
      <c r="F821">
        <f t="shared" si="18"/>
        <v>123</v>
      </c>
    </row>
    <row r="822" spans="3:6" ht="12.75">
      <c r="C822">
        <v>57</v>
      </c>
      <c r="F822">
        <f t="shared" si="18"/>
        <v>123</v>
      </c>
    </row>
    <row r="823" spans="3:6" ht="12.75">
      <c r="C823">
        <v>57</v>
      </c>
      <c r="F823">
        <f t="shared" si="18"/>
        <v>123</v>
      </c>
    </row>
    <row r="824" spans="1:6" ht="12.75">
      <c r="A824" t="s">
        <v>359</v>
      </c>
      <c r="C824">
        <v>79</v>
      </c>
      <c r="F824">
        <f t="shared" si="18"/>
        <v>101</v>
      </c>
    </row>
    <row r="825" spans="1:6" ht="12.75">
      <c r="A825" t="s">
        <v>186</v>
      </c>
      <c r="C825">
        <v>31</v>
      </c>
      <c r="F825">
        <f t="shared" si="18"/>
        <v>149</v>
      </c>
    </row>
    <row r="826" spans="1:6" ht="12.75">
      <c r="A826" t="s">
        <v>208</v>
      </c>
      <c r="B826">
        <v>68</v>
      </c>
      <c r="F826">
        <v>68</v>
      </c>
    </row>
    <row r="827" spans="1:6" ht="12.75">
      <c r="A827" t="s">
        <v>360</v>
      </c>
      <c r="B827">
        <v>81</v>
      </c>
      <c r="F827">
        <v>81</v>
      </c>
    </row>
    <row r="828" spans="1:6" ht="12.75">
      <c r="A828" t="s">
        <v>361</v>
      </c>
      <c r="C828">
        <v>54</v>
      </c>
      <c r="F828">
        <f t="shared" si="18"/>
        <v>126</v>
      </c>
    </row>
    <row r="829" spans="1:6" ht="12.75">
      <c r="A829" t="s">
        <v>1</v>
      </c>
      <c r="C829">
        <v>33</v>
      </c>
      <c r="F829">
        <f t="shared" si="18"/>
        <v>147</v>
      </c>
    </row>
    <row r="830" spans="1:6" ht="12.75">
      <c r="A830" t="s">
        <v>362</v>
      </c>
      <c r="C830">
        <v>51</v>
      </c>
      <c r="F830">
        <f t="shared" si="18"/>
        <v>129</v>
      </c>
    </row>
    <row r="831" spans="1:6" ht="12.75">
      <c r="A831" t="s">
        <v>28</v>
      </c>
      <c r="D831">
        <v>9</v>
      </c>
      <c r="F831">
        <v>189</v>
      </c>
    </row>
    <row r="832" spans="1:6" ht="12.75">
      <c r="A832" t="s">
        <v>221</v>
      </c>
      <c r="B832">
        <v>61</v>
      </c>
      <c r="F832">
        <v>61</v>
      </c>
    </row>
    <row r="833" spans="1:6" ht="12.75">
      <c r="A833" t="s">
        <v>363</v>
      </c>
      <c r="B833">
        <v>90</v>
      </c>
      <c r="F833">
        <v>90</v>
      </c>
    </row>
    <row r="834" spans="1:6" ht="12.75">
      <c r="A834" t="s">
        <v>188</v>
      </c>
      <c r="C834">
        <v>0</v>
      </c>
      <c r="F834">
        <f t="shared" si="18"/>
        <v>180</v>
      </c>
    </row>
    <row r="835" spans="1:7" ht="12.75">
      <c r="A835" t="s">
        <v>345</v>
      </c>
      <c r="C835">
        <v>27</v>
      </c>
      <c r="F835">
        <f t="shared" si="18"/>
        <v>153</v>
      </c>
      <c r="G835" t="s">
        <v>364</v>
      </c>
    </row>
    <row r="836" spans="1:6" ht="12.75">
      <c r="A836" t="s">
        <v>365</v>
      </c>
      <c r="C836">
        <v>36</v>
      </c>
      <c r="F836">
        <f t="shared" si="18"/>
        <v>144</v>
      </c>
    </row>
    <row r="837" spans="1:6" ht="12.75">
      <c r="A837" t="s">
        <v>255</v>
      </c>
      <c r="D837">
        <v>13</v>
      </c>
      <c r="F837">
        <v>193</v>
      </c>
    </row>
    <row r="838" spans="4:6" ht="12.75">
      <c r="D838">
        <v>13</v>
      </c>
      <c r="F838">
        <v>193</v>
      </c>
    </row>
    <row r="839" spans="1:6" ht="12.75">
      <c r="A839" t="s">
        <v>38</v>
      </c>
      <c r="D839">
        <v>25</v>
      </c>
      <c r="F839">
        <v>205</v>
      </c>
    </row>
    <row r="840" spans="1:6" ht="12.75">
      <c r="A840" t="s">
        <v>10</v>
      </c>
      <c r="C840">
        <v>7</v>
      </c>
      <c r="F840">
        <v>187</v>
      </c>
    </row>
    <row r="841" spans="1:6" ht="12.75">
      <c r="A841" t="s">
        <v>57</v>
      </c>
      <c r="D841">
        <v>34</v>
      </c>
      <c r="F841">
        <v>214</v>
      </c>
    </row>
    <row r="842" spans="1:6" ht="12.75">
      <c r="A842" t="s">
        <v>137</v>
      </c>
      <c r="D842">
        <v>2</v>
      </c>
      <c r="F842">
        <v>182</v>
      </c>
    </row>
    <row r="843" spans="1:7" ht="12.75">
      <c r="A843" t="s">
        <v>367</v>
      </c>
      <c r="E843">
        <v>76</v>
      </c>
      <c r="F843">
        <f>360-E843</f>
        <v>284</v>
      </c>
      <c r="G843" t="s">
        <v>366</v>
      </c>
    </row>
    <row r="844" spans="5:6" ht="12.75">
      <c r="E844">
        <v>76</v>
      </c>
      <c r="F844">
        <f>360-E844</f>
        <v>284</v>
      </c>
    </row>
    <row r="845" spans="1:6" ht="12.75">
      <c r="A845" t="s">
        <v>293</v>
      </c>
      <c r="E845">
        <v>78</v>
      </c>
      <c r="F845">
        <f>360-E845</f>
        <v>282</v>
      </c>
    </row>
    <row r="846" spans="1:6" ht="12.75">
      <c r="A846" s="40"/>
      <c r="B846" s="40"/>
      <c r="C846" s="40"/>
      <c r="D846" s="40"/>
      <c r="E846" s="26" t="s">
        <v>13</v>
      </c>
      <c r="F846" s="43">
        <f>AVERAGE(F800:F845)</f>
        <v>155.47826086956522</v>
      </c>
    </row>
    <row r="847" spans="1:6" ht="12.75">
      <c r="A847" s="41"/>
      <c r="B847" s="41"/>
      <c r="C847" s="41"/>
      <c r="D847" s="41"/>
      <c r="E847" s="28" t="s">
        <v>14</v>
      </c>
      <c r="F847" s="48">
        <f>MEDIAN(F800:F845)</f>
        <v>139.5</v>
      </c>
    </row>
    <row r="848" spans="1:6" ht="12.75">
      <c r="A848" s="19"/>
      <c r="B848" s="19"/>
      <c r="C848" s="19"/>
      <c r="D848" s="19"/>
      <c r="E848" s="30" t="s">
        <v>15</v>
      </c>
      <c r="F848" s="49">
        <f>COUNT(F800:F845)</f>
        <v>46</v>
      </c>
    </row>
    <row r="849" spans="1:6" ht="12.75">
      <c r="A849" s="41"/>
      <c r="B849" s="41"/>
      <c r="C849" s="41"/>
      <c r="D849" s="41"/>
      <c r="E849" s="28"/>
      <c r="F849" s="50"/>
    </row>
    <row r="850" spans="1:6" ht="12.75">
      <c r="A850" s="4" t="s">
        <v>378</v>
      </c>
      <c r="B850" s="10" t="s">
        <v>404</v>
      </c>
      <c r="C850" s="3"/>
      <c r="D850" s="3"/>
      <c r="E850" s="3"/>
      <c r="F850" s="3"/>
    </row>
    <row r="851" spans="1:6" ht="12.75">
      <c r="A851" s="12" t="s">
        <v>104</v>
      </c>
      <c r="B851" s="53" t="s">
        <v>103</v>
      </c>
      <c r="C851" s="54"/>
      <c r="D851" s="54"/>
      <c r="E851" s="55"/>
      <c r="F851" s="13"/>
    </row>
    <row r="852" spans="1:6" ht="12.75">
      <c r="A852" s="11" t="s">
        <v>97</v>
      </c>
      <c r="B852" s="6" t="s">
        <v>98</v>
      </c>
      <c r="C852" s="6" t="s">
        <v>99</v>
      </c>
      <c r="D852" s="6" t="s">
        <v>100</v>
      </c>
      <c r="E852" s="7" t="s">
        <v>101</v>
      </c>
      <c r="F852" s="14" t="s">
        <v>102</v>
      </c>
    </row>
    <row r="853" ht="12.75">
      <c r="F853">
        <v>310</v>
      </c>
    </row>
    <row r="854" ht="12.75">
      <c r="F854">
        <v>310</v>
      </c>
    </row>
    <row r="855" ht="12.75">
      <c r="F855">
        <v>299</v>
      </c>
    </row>
    <row r="856" ht="12.75">
      <c r="F856">
        <v>281</v>
      </c>
    </row>
    <row r="857" ht="12.75">
      <c r="F857">
        <v>281</v>
      </c>
    </row>
    <row r="858" ht="12.75">
      <c r="F858">
        <v>274</v>
      </c>
    </row>
    <row r="859" ht="12.75">
      <c r="F859">
        <v>330</v>
      </c>
    </row>
    <row r="860" ht="12.75">
      <c r="F860">
        <v>330</v>
      </c>
    </row>
    <row r="861" ht="12.75">
      <c r="F861">
        <v>274</v>
      </c>
    </row>
    <row r="862" ht="12.75">
      <c r="F862">
        <v>304</v>
      </c>
    </row>
    <row r="863" ht="12.75">
      <c r="F863">
        <v>304</v>
      </c>
    </row>
    <row r="864" ht="12.75">
      <c r="F864">
        <v>292</v>
      </c>
    </row>
    <row r="865" ht="12.75">
      <c r="F865">
        <v>271</v>
      </c>
    </row>
    <row r="866" ht="12.75">
      <c r="F866">
        <v>294</v>
      </c>
    </row>
    <row r="867" ht="12.75">
      <c r="F867">
        <v>294</v>
      </c>
    </row>
    <row r="868" ht="12.75">
      <c r="F868">
        <v>312</v>
      </c>
    </row>
    <row r="869" ht="12.75">
      <c r="F869">
        <v>309</v>
      </c>
    </row>
    <row r="870" ht="12.75">
      <c r="F870">
        <v>270</v>
      </c>
    </row>
    <row r="871" ht="12.75">
      <c r="F871">
        <v>291</v>
      </c>
    </row>
    <row r="872" ht="12.75">
      <c r="F872">
        <v>272</v>
      </c>
    </row>
    <row r="873" ht="12.75">
      <c r="F873">
        <v>272</v>
      </c>
    </row>
    <row r="874" ht="12.75">
      <c r="F874">
        <v>220</v>
      </c>
    </row>
    <row r="875" ht="12.75">
      <c r="F875">
        <v>287</v>
      </c>
    </row>
    <row r="876" ht="12.75">
      <c r="F876">
        <v>221</v>
      </c>
    </row>
    <row r="877" ht="12.75">
      <c r="F877">
        <v>221</v>
      </c>
    </row>
    <row r="878" ht="12.75">
      <c r="F878">
        <v>266</v>
      </c>
    </row>
    <row r="879" ht="12.75">
      <c r="F879">
        <v>291</v>
      </c>
    </row>
    <row r="880" ht="12.75">
      <c r="F880">
        <v>314</v>
      </c>
    </row>
    <row r="881" ht="12.75">
      <c r="F881">
        <v>296</v>
      </c>
    </row>
    <row r="882" ht="12.75">
      <c r="F882">
        <v>296</v>
      </c>
    </row>
    <row r="883" ht="12.75">
      <c r="F883">
        <v>296</v>
      </c>
    </row>
    <row r="884" ht="12.75">
      <c r="F884">
        <v>206</v>
      </c>
    </row>
    <row r="885" ht="12.75">
      <c r="F885">
        <v>239</v>
      </c>
    </row>
    <row r="886" ht="12.75">
      <c r="F886">
        <v>239</v>
      </c>
    </row>
    <row r="887" ht="12.75">
      <c r="F887">
        <v>307</v>
      </c>
    </row>
    <row r="888" ht="12.75">
      <c r="F888">
        <v>329</v>
      </c>
    </row>
    <row r="889" ht="12.75">
      <c r="F889">
        <v>304</v>
      </c>
    </row>
    <row r="890" ht="12.75">
      <c r="F890">
        <v>304</v>
      </c>
    </row>
    <row r="891" ht="12.75">
      <c r="F891">
        <v>306</v>
      </c>
    </row>
    <row r="892" ht="12.75">
      <c r="F892">
        <v>291</v>
      </c>
    </row>
    <row r="893" ht="12.75">
      <c r="F893">
        <v>215</v>
      </c>
    </row>
    <row r="894" ht="12.75">
      <c r="F894">
        <v>236</v>
      </c>
    </row>
    <row r="895" ht="12.75">
      <c r="F895">
        <v>236</v>
      </c>
    </row>
    <row r="896" ht="12.75">
      <c r="F896">
        <v>241</v>
      </c>
    </row>
    <row r="897" ht="12.75">
      <c r="F897">
        <v>241</v>
      </c>
    </row>
    <row r="898" ht="12.75">
      <c r="F898">
        <v>302</v>
      </c>
    </row>
    <row r="899" ht="12.75">
      <c r="F899">
        <v>185</v>
      </c>
    </row>
    <row r="900" ht="12.75">
      <c r="F900">
        <v>190</v>
      </c>
    </row>
    <row r="901" ht="12.75">
      <c r="F901">
        <v>190</v>
      </c>
    </row>
    <row r="902" ht="12.75">
      <c r="F902">
        <v>214</v>
      </c>
    </row>
    <row r="903" ht="12.75">
      <c r="F903">
        <v>214</v>
      </c>
    </row>
    <row r="904" ht="12.75">
      <c r="F904">
        <v>194</v>
      </c>
    </row>
    <row r="905" ht="12.75">
      <c r="F905">
        <v>184</v>
      </c>
    </row>
    <row r="906" ht="12.75">
      <c r="F906">
        <v>205</v>
      </c>
    </row>
    <row r="907" ht="12.75">
      <c r="F907">
        <v>205</v>
      </c>
    </row>
    <row r="908" ht="12.75">
      <c r="F908">
        <v>279</v>
      </c>
    </row>
    <row r="909" ht="12.75">
      <c r="F909">
        <v>279</v>
      </c>
    </row>
    <row r="910" ht="12.75">
      <c r="F910">
        <v>279</v>
      </c>
    </row>
    <row r="911" ht="12.75">
      <c r="F911">
        <v>247</v>
      </c>
    </row>
    <row r="912" ht="12.75">
      <c r="F912">
        <v>272</v>
      </c>
    </row>
    <row r="913" ht="12.75">
      <c r="F913">
        <v>272</v>
      </c>
    </row>
    <row r="914" ht="12.75">
      <c r="F914">
        <v>272</v>
      </c>
    </row>
    <row r="915" ht="12.75">
      <c r="F915">
        <v>306</v>
      </c>
    </row>
    <row r="916" ht="12.75">
      <c r="F916">
        <v>320</v>
      </c>
    </row>
    <row r="917" ht="12.75">
      <c r="F917">
        <v>260</v>
      </c>
    </row>
    <row r="918" ht="12.75">
      <c r="F918">
        <v>251</v>
      </c>
    </row>
    <row r="919" ht="12.75">
      <c r="F919">
        <v>251</v>
      </c>
    </row>
    <row r="920" ht="12.75">
      <c r="F920">
        <v>210</v>
      </c>
    </row>
    <row r="921" ht="12.75">
      <c r="F921">
        <v>244</v>
      </c>
    </row>
    <row r="922" ht="12.75">
      <c r="F922">
        <v>244</v>
      </c>
    </row>
    <row r="923" ht="12.75">
      <c r="F923">
        <v>241</v>
      </c>
    </row>
    <row r="924" ht="12.75">
      <c r="F924">
        <v>241</v>
      </c>
    </row>
    <row r="925" spans="1:6" ht="12.75">
      <c r="A925" s="40"/>
      <c r="B925" s="40"/>
      <c r="C925" s="40"/>
      <c r="D925" s="40"/>
      <c r="E925" s="26" t="s">
        <v>13</v>
      </c>
      <c r="F925" s="43">
        <f>AVERAGE(F853:F924)</f>
        <v>265.65277777777777</v>
      </c>
    </row>
    <row r="926" spans="1:6" ht="12.75">
      <c r="A926" s="41"/>
      <c r="B926" s="41"/>
      <c r="C926" s="41"/>
      <c r="D926" s="41"/>
      <c r="E926" s="28" t="s">
        <v>14</v>
      </c>
      <c r="F926" s="48">
        <f>MEDIAN(F853:F924)</f>
        <v>272</v>
      </c>
    </row>
    <row r="927" spans="1:6" ht="12.75">
      <c r="A927" s="19"/>
      <c r="B927" s="19"/>
      <c r="C927" s="19"/>
      <c r="D927" s="19"/>
      <c r="E927" s="30" t="s">
        <v>15</v>
      </c>
      <c r="F927" s="49">
        <f>COUNT(F853:F924)</f>
        <v>72</v>
      </c>
    </row>
    <row r="929" spans="1:6" ht="12.75">
      <c r="A929" s="4" t="s">
        <v>381</v>
      </c>
      <c r="B929" s="10" t="s">
        <v>405</v>
      </c>
      <c r="C929" s="3"/>
      <c r="D929" s="3"/>
      <c r="E929" s="3"/>
      <c r="F929" s="3"/>
    </row>
    <row r="930" spans="1:6" ht="12.75">
      <c r="A930" s="12" t="s">
        <v>104</v>
      </c>
      <c r="B930" s="53" t="s">
        <v>103</v>
      </c>
      <c r="C930" s="54"/>
      <c r="D930" s="54"/>
      <c r="E930" s="55"/>
      <c r="F930" s="13"/>
    </row>
    <row r="931" spans="1:6" ht="12.75">
      <c r="A931" s="11" t="s">
        <v>97</v>
      </c>
      <c r="B931" s="6" t="s">
        <v>98</v>
      </c>
      <c r="C931" s="6" t="s">
        <v>99</v>
      </c>
      <c r="D931" s="6" t="s">
        <v>100</v>
      </c>
      <c r="E931" s="7" t="s">
        <v>101</v>
      </c>
      <c r="F931" s="14" t="s">
        <v>102</v>
      </c>
    </row>
    <row r="932" ht="12.75">
      <c r="F932">
        <v>134</v>
      </c>
    </row>
    <row r="933" ht="12.75">
      <c r="F933">
        <v>109</v>
      </c>
    </row>
    <row r="934" ht="12.75">
      <c r="F934">
        <v>120</v>
      </c>
    </row>
    <row r="935" ht="12.75">
      <c r="F935">
        <v>114</v>
      </c>
    </row>
    <row r="936" ht="12.75">
      <c r="F936">
        <v>159</v>
      </c>
    </row>
    <row r="937" ht="12.75">
      <c r="F937">
        <v>159</v>
      </c>
    </row>
    <row r="938" ht="12.75">
      <c r="F938">
        <v>153</v>
      </c>
    </row>
    <row r="939" ht="12.75">
      <c r="F939">
        <v>153</v>
      </c>
    </row>
    <row r="940" ht="12.75">
      <c r="F940">
        <v>205</v>
      </c>
    </row>
    <row r="941" ht="12.75">
      <c r="F941">
        <v>174</v>
      </c>
    </row>
    <row r="942" ht="12.75">
      <c r="F942">
        <v>250</v>
      </c>
    </row>
    <row r="943" ht="12.75">
      <c r="F943">
        <v>250</v>
      </c>
    </row>
    <row r="944" ht="12.75">
      <c r="F944">
        <v>250</v>
      </c>
    </row>
    <row r="945" ht="12.75">
      <c r="F945">
        <v>200</v>
      </c>
    </row>
    <row r="946" ht="12.75">
      <c r="F946">
        <v>135</v>
      </c>
    </row>
    <row r="947" ht="12.75">
      <c r="F947">
        <v>120</v>
      </c>
    </row>
    <row r="948" ht="12.75">
      <c r="F948">
        <v>126</v>
      </c>
    </row>
    <row r="949" ht="12.75">
      <c r="F949">
        <v>191</v>
      </c>
    </row>
    <row r="950" ht="12.75">
      <c r="F950">
        <v>191</v>
      </c>
    </row>
    <row r="951" ht="12.75">
      <c r="F951">
        <v>321</v>
      </c>
    </row>
    <row r="952" ht="12.75">
      <c r="F952">
        <v>271</v>
      </c>
    </row>
    <row r="953" ht="12.75">
      <c r="F953">
        <v>271</v>
      </c>
    </row>
    <row r="954" ht="12.75">
      <c r="F954">
        <v>271</v>
      </c>
    </row>
    <row r="955" ht="12.75">
      <c r="F955">
        <v>144</v>
      </c>
    </row>
    <row r="956" ht="12.75">
      <c r="F956">
        <v>105</v>
      </c>
    </row>
    <row r="957" ht="12.75">
      <c r="F957">
        <v>131</v>
      </c>
    </row>
    <row r="958" ht="12.75">
      <c r="F958">
        <v>141</v>
      </c>
    </row>
    <row r="959" ht="12.75">
      <c r="F959">
        <v>141</v>
      </c>
    </row>
    <row r="960" ht="12.75">
      <c r="F960">
        <v>143</v>
      </c>
    </row>
    <row r="961" ht="12.75">
      <c r="F961">
        <v>139</v>
      </c>
    </row>
    <row r="962" ht="12.75">
      <c r="F962">
        <v>200</v>
      </c>
    </row>
    <row r="963" ht="12.75">
      <c r="F963">
        <v>151</v>
      </c>
    </row>
    <row r="964" ht="12.75">
      <c r="F964">
        <v>153</v>
      </c>
    </row>
    <row r="965" ht="12.75">
      <c r="F965">
        <v>150</v>
      </c>
    </row>
    <row r="966" ht="12.75">
      <c r="F966">
        <v>149</v>
      </c>
    </row>
    <row r="967" ht="12.75">
      <c r="F967">
        <v>149</v>
      </c>
    </row>
    <row r="968" ht="12.75">
      <c r="F968">
        <v>146</v>
      </c>
    </row>
    <row r="969" ht="12.75">
      <c r="F969">
        <v>184</v>
      </c>
    </row>
    <row r="970" ht="12.75">
      <c r="F970">
        <v>184</v>
      </c>
    </row>
    <row r="971" ht="12.75">
      <c r="F971">
        <v>269</v>
      </c>
    </row>
    <row r="972" ht="12.75">
      <c r="F972">
        <v>260</v>
      </c>
    </row>
    <row r="973" ht="12.75">
      <c r="F973">
        <v>101</v>
      </c>
    </row>
    <row r="974" ht="12.75">
      <c r="F974">
        <v>171</v>
      </c>
    </row>
    <row r="975" ht="12.75">
      <c r="F975">
        <v>171</v>
      </c>
    </row>
    <row r="976" ht="12.75">
      <c r="F976">
        <v>137</v>
      </c>
    </row>
    <row r="977" ht="12.75">
      <c r="F977">
        <v>184</v>
      </c>
    </row>
    <row r="978" ht="12.75">
      <c r="F978">
        <v>191</v>
      </c>
    </row>
    <row r="979" ht="12.75">
      <c r="F979">
        <v>191</v>
      </c>
    </row>
    <row r="980" ht="12.75">
      <c r="F980">
        <v>350</v>
      </c>
    </row>
    <row r="981" ht="12.75">
      <c r="F981">
        <v>146</v>
      </c>
    </row>
    <row r="982" ht="12.75">
      <c r="F982">
        <v>295</v>
      </c>
    </row>
    <row r="983" ht="12.75">
      <c r="F983">
        <v>126</v>
      </c>
    </row>
    <row r="984" ht="12.75">
      <c r="F984">
        <v>113</v>
      </c>
    </row>
    <row r="985" ht="12.75">
      <c r="F985">
        <v>190</v>
      </c>
    </row>
    <row r="986" ht="12.75">
      <c r="F986">
        <v>197</v>
      </c>
    </row>
    <row r="987" spans="1:6" ht="12.75">
      <c r="A987" s="40"/>
      <c r="B987" s="40"/>
      <c r="C987" s="40"/>
      <c r="D987" s="40"/>
      <c r="E987" s="26" t="s">
        <v>13</v>
      </c>
      <c r="F987" s="43">
        <f>AVERAGE(F932:F986)</f>
        <v>178.70909090909092</v>
      </c>
    </row>
    <row r="988" spans="1:6" ht="12.75">
      <c r="A988" s="41"/>
      <c r="B988" s="41"/>
      <c r="C988" s="41"/>
      <c r="D988" s="41"/>
      <c r="E988" s="28" t="s">
        <v>14</v>
      </c>
      <c r="F988" s="48">
        <f>MEDIAN(F932:F986)</f>
        <v>159</v>
      </c>
    </row>
    <row r="989" spans="1:6" ht="12.75">
      <c r="A989" s="19"/>
      <c r="B989" s="19"/>
      <c r="C989" s="19"/>
      <c r="D989" s="19"/>
      <c r="E989" s="30" t="s">
        <v>15</v>
      </c>
      <c r="F989" s="49">
        <f>COUNT(F932:F986)</f>
        <v>55</v>
      </c>
    </row>
    <row r="991" spans="1:6" ht="12.75">
      <c r="A991" s="4" t="s">
        <v>380</v>
      </c>
      <c r="B991" s="10" t="s">
        <v>406</v>
      </c>
      <c r="C991" s="3"/>
      <c r="D991" s="3"/>
      <c r="E991" s="3"/>
      <c r="F991" s="3"/>
    </row>
    <row r="992" spans="1:6" ht="12.75">
      <c r="A992" s="12" t="s">
        <v>104</v>
      </c>
      <c r="B992" s="53" t="s">
        <v>103</v>
      </c>
      <c r="C992" s="54"/>
      <c r="D992" s="54"/>
      <c r="E992" s="55"/>
      <c r="F992" s="13"/>
    </row>
    <row r="993" spans="1:6" ht="12.75">
      <c r="A993" s="11" t="s">
        <v>97</v>
      </c>
      <c r="B993" s="6" t="s">
        <v>98</v>
      </c>
      <c r="C993" s="6" t="s">
        <v>99</v>
      </c>
      <c r="D993" s="6" t="s">
        <v>100</v>
      </c>
      <c r="E993" s="7" t="s">
        <v>101</v>
      </c>
      <c r="F993" s="14" t="s">
        <v>102</v>
      </c>
    </row>
    <row r="994" ht="12.75">
      <c r="F994">
        <v>279</v>
      </c>
    </row>
    <row r="995" ht="12.75">
      <c r="F995">
        <v>279</v>
      </c>
    </row>
    <row r="996" ht="12.75">
      <c r="F996">
        <v>332</v>
      </c>
    </row>
    <row r="997" ht="12.75">
      <c r="F997">
        <v>332</v>
      </c>
    </row>
    <row r="998" ht="12.75">
      <c r="F998">
        <v>166</v>
      </c>
    </row>
    <row r="999" ht="12.75">
      <c r="F999">
        <v>189</v>
      </c>
    </row>
    <row r="1000" ht="12.75">
      <c r="F1000">
        <v>189</v>
      </c>
    </row>
    <row r="1001" ht="12.75">
      <c r="F1001">
        <v>201</v>
      </c>
    </row>
    <row r="1002" ht="12.75">
      <c r="F1002">
        <v>165</v>
      </c>
    </row>
    <row r="1003" ht="12.75">
      <c r="F1003">
        <v>174</v>
      </c>
    </row>
    <row r="1004" ht="12.75">
      <c r="F1004">
        <v>186</v>
      </c>
    </row>
    <row r="1005" ht="12.75">
      <c r="F1005">
        <v>170</v>
      </c>
    </row>
    <row r="1006" ht="12.75">
      <c r="F1006">
        <v>199</v>
      </c>
    </row>
    <row r="1007" ht="12.75">
      <c r="F1007">
        <v>199</v>
      </c>
    </row>
    <row r="1008" ht="12.75">
      <c r="F1008">
        <v>206</v>
      </c>
    </row>
    <row r="1009" ht="12.75">
      <c r="F1009">
        <v>206</v>
      </c>
    </row>
    <row r="1010" ht="12.75">
      <c r="F1010">
        <v>228</v>
      </c>
    </row>
    <row r="1011" ht="12.75">
      <c r="F1011">
        <v>184</v>
      </c>
    </row>
    <row r="1012" ht="12.75">
      <c r="F1012">
        <v>359</v>
      </c>
    </row>
    <row r="1013" ht="12.75">
      <c r="F1013">
        <v>324</v>
      </c>
    </row>
    <row r="1014" ht="12.75">
      <c r="F1014">
        <v>200</v>
      </c>
    </row>
    <row r="1015" ht="12.75">
      <c r="F1015">
        <v>188</v>
      </c>
    </row>
    <row r="1016" ht="12.75">
      <c r="F1016">
        <v>183</v>
      </c>
    </row>
    <row r="1017" ht="12.75">
      <c r="F1017">
        <v>191</v>
      </c>
    </row>
    <row r="1018" ht="12.75">
      <c r="F1018">
        <v>331</v>
      </c>
    </row>
    <row r="1019" ht="12.75">
      <c r="F1019">
        <v>121</v>
      </c>
    </row>
    <row r="1020" ht="12.75">
      <c r="F1020">
        <v>121</v>
      </c>
    </row>
    <row r="1021" ht="12.75">
      <c r="F1021">
        <v>121</v>
      </c>
    </row>
    <row r="1022" ht="12.75">
      <c r="F1022">
        <v>326</v>
      </c>
    </row>
    <row r="1023" ht="12.75">
      <c r="F1023">
        <v>136</v>
      </c>
    </row>
    <row r="1024" ht="12.75">
      <c r="F1024">
        <v>164</v>
      </c>
    </row>
    <row r="1025" ht="12.75">
      <c r="F1025">
        <v>164</v>
      </c>
    </row>
    <row r="1026" ht="12.75">
      <c r="F1026">
        <v>164</v>
      </c>
    </row>
    <row r="1027" ht="12.75">
      <c r="F1027">
        <v>187</v>
      </c>
    </row>
    <row r="1028" ht="12.75">
      <c r="F1028">
        <v>295</v>
      </c>
    </row>
    <row r="1029" ht="12.75">
      <c r="F1029">
        <v>284</v>
      </c>
    </row>
    <row r="1030" ht="12.75">
      <c r="F1030">
        <v>172</v>
      </c>
    </row>
    <row r="1031" ht="12.75">
      <c r="F1031">
        <v>320</v>
      </c>
    </row>
    <row r="1032" ht="12.75">
      <c r="F1032">
        <v>286</v>
      </c>
    </row>
    <row r="1033" ht="12.75">
      <c r="F1033">
        <v>276</v>
      </c>
    </row>
    <row r="1034" ht="12.75">
      <c r="F1034">
        <v>144</v>
      </c>
    </row>
    <row r="1035" ht="12.75">
      <c r="F1035">
        <v>176</v>
      </c>
    </row>
    <row r="1036" ht="12.75">
      <c r="F1036">
        <v>166</v>
      </c>
    </row>
    <row r="1037" ht="12.75">
      <c r="F1037">
        <v>126</v>
      </c>
    </row>
    <row r="1038" ht="12.75">
      <c r="F1038">
        <v>268</v>
      </c>
    </row>
    <row r="1039" ht="12.75">
      <c r="F1039">
        <v>268</v>
      </c>
    </row>
    <row r="1040" spans="1:6" ht="12.75">
      <c r="A1040" s="40"/>
      <c r="B1040" s="40"/>
      <c r="C1040" s="40"/>
      <c r="D1040" s="40"/>
      <c r="E1040" s="26" t="s">
        <v>13</v>
      </c>
      <c r="F1040" s="43">
        <f>AVERAGE(F994:F1039)</f>
        <v>216.19565217391303</v>
      </c>
    </row>
    <row r="1041" spans="1:6" ht="12.75">
      <c r="A1041" s="41"/>
      <c r="B1041" s="41"/>
      <c r="C1041" s="41"/>
      <c r="D1041" s="41"/>
      <c r="E1041" s="28" t="s">
        <v>14</v>
      </c>
      <c r="F1041" s="48">
        <f>MEDIAN(F994:F1039)</f>
        <v>190</v>
      </c>
    </row>
    <row r="1042" spans="1:6" ht="12.75">
      <c r="A1042" s="19"/>
      <c r="B1042" s="19"/>
      <c r="C1042" s="19"/>
      <c r="D1042" s="19"/>
      <c r="E1042" s="30" t="s">
        <v>15</v>
      </c>
      <c r="F1042" s="49">
        <f>COUNT(F994:F1039)</f>
        <v>46</v>
      </c>
    </row>
    <row r="1044" spans="1:6" ht="12.75">
      <c r="A1044" s="4" t="s">
        <v>379</v>
      </c>
      <c r="B1044" s="10" t="s">
        <v>407</v>
      </c>
      <c r="C1044" s="3"/>
      <c r="D1044" s="3"/>
      <c r="E1044" s="3"/>
      <c r="F1044" s="3"/>
    </row>
    <row r="1045" spans="1:6" ht="12.75">
      <c r="A1045" s="12" t="s">
        <v>104</v>
      </c>
      <c r="B1045" s="53" t="s">
        <v>103</v>
      </c>
      <c r="C1045" s="54"/>
      <c r="D1045" s="54"/>
      <c r="E1045" s="55"/>
      <c r="F1045" s="13"/>
    </row>
    <row r="1046" spans="1:6" ht="12.75">
      <c r="A1046" s="11" t="s">
        <v>97</v>
      </c>
      <c r="B1046" s="6" t="s">
        <v>98</v>
      </c>
      <c r="C1046" s="6" t="s">
        <v>99</v>
      </c>
      <c r="D1046" s="6" t="s">
        <v>100</v>
      </c>
      <c r="E1046" s="7" t="s">
        <v>101</v>
      </c>
      <c r="F1046" s="14" t="s">
        <v>102</v>
      </c>
    </row>
    <row r="1047" ht="12.75">
      <c r="F1047">
        <v>133</v>
      </c>
    </row>
    <row r="1048" ht="12.75">
      <c r="F1048">
        <v>210</v>
      </c>
    </row>
    <row r="1049" ht="12.75">
      <c r="F1049">
        <v>119</v>
      </c>
    </row>
    <row r="1050" ht="12.75">
      <c r="F1050">
        <v>119</v>
      </c>
    </row>
    <row r="1051" ht="12.75">
      <c r="F1051">
        <v>209</v>
      </c>
    </row>
    <row r="1052" ht="12.75">
      <c r="F1052">
        <v>225</v>
      </c>
    </row>
    <row r="1053" ht="12.75">
      <c r="F1053">
        <v>300</v>
      </c>
    </row>
    <row r="1054" ht="12.75">
      <c r="F1054">
        <v>300</v>
      </c>
    </row>
    <row r="1055" ht="12.75">
      <c r="F1055">
        <v>355</v>
      </c>
    </row>
    <row r="1056" ht="12.75">
      <c r="F1056">
        <v>156</v>
      </c>
    </row>
    <row r="1057" ht="12.75">
      <c r="F1057">
        <v>156</v>
      </c>
    </row>
    <row r="1058" ht="12.75">
      <c r="F1058">
        <v>201</v>
      </c>
    </row>
    <row r="1059" ht="12.75">
      <c r="F1059">
        <v>206</v>
      </c>
    </row>
    <row r="1060" ht="12.75">
      <c r="F1060">
        <v>210</v>
      </c>
    </row>
    <row r="1061" ht="12.75">
      <c r="F1061">
        <v>234</v>
      </c>
    </row>
    <row r="1062" ht="12.75">
      <c r="F1062">
        <v>234</v>
      </c>
    </row>
    <row r="1063" ht="12.75">
      <c r="F1063">
        <v>208</v>
      </c>
    </row>
    <row r="1064" ht="12.75">
      <c r="F1064">
        <v>151</v>
      </c>
    </row>
    <row r="1065" ht="12.75">
      <c r="F1065">
        <v>359</v>
      </c>
    </row>
    <row r="1066" ht="12.75">
      <c r="F1066">
        <v>359</v>
      </c>
    </row>
    <row r="1067" ht="12.75">
      <c r="F1067">
        <v>300</v>
      </c>
    </row>
    <row r="1068" ht="12.75">
      <c r="F1068">
        <v>158</v>
      </c>
    </row>
    <row r="1069" ht="12.75">
      <c r="F1069">
        <v>176</v>
      </c>
    </row>
    <row r="1070" ht="12.75">
      <c r="F1070">
        <v>197</v>
      </c>
    </row>
    <row r="1071" ht="12.75">
      <c r="F1071">
        <v>176</v>
      </c>
    </row>
    <row r="1072" ht="12.75">
      <c r="F1072">
        <v>174</v>
      </c>
    </row>
    <row r="1073" ht="12.75">
      <c r="F1073">
        <v>310</v>
      </c>
    </row>
    <row r="1074" ht="12.75">
      <c r="F1074">
        <v>310</v>
      </c>
    </row>
    <row r="1075" ht="12.75">
      <c r="F1075">
        <v>297</v>
      </c>
    </row>
    <row r="1076" ht="12.75">
      <c r="F1076">
        <v>275</v>
      </c>
    </row>
    <row r="1077" ht="12.75">
      <c r="F1077">
        <v>201</v>
      </c>
    </row>
    <row r="1078" ht="12.75">
      <c r="F1078">
        <v>0</v>
      </c>
    </row>
    <row r="1079" ht="12.75">
      <c r="F1079">
        <v>211</v>
      </c>
    </row>
    <row r="1080" ht="12.75">
      <c r="F1080">
        <v>191</v>
      </c>
    </row>
    <row r="1081" ht="12.75">
      <c r="F1081">
        <v>191</v>
      </c>
    </row>
    <row r="1082" ht="12.75">
      <c r="F1082">
        <v>218</v>
      </c>
    </row>
    <row r="1083" ht="12.75">
      <c r="F1083">
        <v>218</v>
      </c>
    </row>
    <row r="1084" ht="12.75">
      <c r="F1084">
        <v>224</v>
      </c>
    </row>
    <row r="1085" ht="12.75">
      <c r="F1085">
        <v>229</v>
      </c>
    </row>
    <row r="1086" ht="12.75">
      <c r="F1086">
        <v>207</v>
      </c>
    </row>
    <row r="1087" ht="12.75">
      <c r="F1087">
        <v>166</v>
      </c>
    </row>
    <row r="1088" ht="12.75">
      <c r="F1088">
        <v>198</v>
      </c>
    </row>
    <row r="1089" ht="12.75">
      <c r="F1089">
        <v>194</v>
      </c>
    </row>
    <row r="1090" ht="12.75">
      <c r="F1090">
        <v>291</v>
      </c>
    </row>
    <row r="1091" ht="12.75">
      <c r="F1091">
        <v>294</v>
      </c>
    </row>
    <row r="1092" ht="12.75">
      <c r="F1092">
        <v>186</v>
      </c>
    </row>
    <row r="1093" ht="12.75">
      <c r="F1093">
        <v>286</v>
      </c>
    </row>
    <row r="1094" ht="12.75">
      <c r="F1094">
        <v>280</v>
      </c>
    </row>
    <row r="1095" ht="12.75">
      <c r="F1095">
        <v>210</v>
      </c>
    </row>
    <row r="1096" ht="12.75">
      <c r="F1096">
        <v>237</v>
      </c>
    </row>
    <row r="1097" ht="12.75">
      <c r="F1097">
        <v>130</v>
      </c>
    </row>
    <row r="1098" ht="12.75">
      <c r="F1098">
        <v>164</v>
      </c>
    </row>
    <row r="1099" ht="12.75">
      <c r="F1099">
        <v>210</v>
      </c>
    </row>
    <row r="1100" ht="12.75">
      <c r="F1100">
        <v>170</v>
      </c>
    </row>
    <row r="1101" ht="12.75">
      <c r="F1101">
        <v>170</v>
      </c>
    </row>
    <row r="1102" spans="1:6" ht="12.75">
      <c r="A1102" s="40"/>
      <c r="B1102" s="40"/>
      <c r="C1102" s="40"/>
      <c r="D1102" s="40"/>
      <c r="E1102" s="26" t="s">
        <v>13</v>
      </c>
      <c r="F1102" s="43">
        <f>AVERAGE(F1047:F1101)</f>
        <v>216.23636363636365</v>
      </c>
    </row>
    <row r="1103" spans="1:6" ht="12.75">
      <c r="A1103" s="41"/>
      <c r="B1103" s="41"/>
      <c r="C1103" s="41"/>
      <c r="D1103" s="41"/>
      <c r="E1103" s="28" t="s">
        <v>14</v>
      </c>
      <c r="F1103" s="48">
        <f>MEDIAN(F1047:F1101)</f>
        <v>209</v>
      </c>
    </row>
    <row r="1104" spans="1:6" ht="12.75">
      <c r="A1104" s="19"/>
      <c r="B1104" s="19"/>
      <c r="C1104" s="19"/>
      <c r="D1104" s="19"/>
      <c r="E1104" s="30" t="s">
        <v>15</v>
      </c>
      <c r="F1104" s="49">
        <f>COUNT(F1047:F1101)</f>
        <v>55</v>
      </c>
    </row>
  </sheetData>
  <sheetProtection/>
  <mergeCells count="22">
    <mergeCell ref="B851:E851"/>
    <mergeCell ref="B930:E930"/>
    <mergeCell ref="B992:E992"/>
    <mergeCell ref="B1045:E1045"/>
    <mergeCell ref="B189:E189"/>
    <mergeCell ref="B278:E278"/>
    <mergeCell ref="B232:E232"/>
    <mergeCell ref="B532:E532"/>
    <mergeCell ref="B314:E314"/>
    <mergeCell ref="B363:E363"/>
    <mergeCell ref="B402:E402"/>
    <mergeCell ref="B451:E451"/>
    <mergeCell ref="B590:E590"/>
    <mergeCell ref="B702:E702"/>
    <mergeCell ref="B778:E778"/>
    <mergeCell ref="B798:E798"/>
    <mergeCell ref="A1:F1"/>
    <mergeCell ref="B6:E6"/>
    <mergeCell ref="B45:E45"/>
    <mergeCell ref="B68:E68"/>
    <mergeCell ref="B119:E119"/>
    <mergeCell ref="B154:E154"/>
  </mergeCells>
  <printOptions/>
  <pageMargins left="0.75" right="0.75" top="1" bottom="1" header="0.5" footer="0.5"/>
  <pageSetup horizontalDpi="600" verticalDpi="600" orientation="portrait" r:id="rId1"/>
  <headerFooter alignWithMargins="0">
    <oddHeader>&amp;R&amp;8Koning et al., FFC-2016
Appendix 2</oddHead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dkoning</dc:creator>
  <cp:keywords/>
  <dc:description/>
  <cp:lastModifiedBy>Adam Read</cp:lastModifiedBy>
  <cp:lastPrinted>2016-03-11T21:39:55Z</cp:lastPrinted>
  <dcterms:created xsi:type="dcterms:W3CDTF">2016-02-16T01:08:03Z</dcterms:created>
  <dcterms:modified xsi:type="dcterms:W3CDTF">2016-09-08T14:57:29Z</dcterms:modified>
  <cp:category/>
  <cp:version/>
  <cp:contentType/>
  <cp:contentStatus/>
</cp:coreProperties>
</file>