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135" windowWidth="24240" windowHeight="12360"/>
  </bookViews>
  <sheets>
    <sheet name="Table 1_U-Pb data" sheetId="1" r:id="rId1"/>
    <sheet name="Table 2_Hf data" sheetId="2" r:id="rId2"/>
  </sheets>
  <externalReferences>
    <externalReference r:id="rId3"/>
    <externalReference r:id="rId4"/>
    <externalReference r:id="rId5"/>
  </externalReferences>
  <calcPr calcId="145621"/>
</workbook>
</file>

<file path=xl/calcChain.xml><?xml version="1.0" encoding="utf-8"?>
<calcChain xmlns="http://schemas.openxmlformats.org/spreadsheetml/2006/main">
  <c r="J66" i="2" l="1"/>
  <c r="I66" i="2"/>
  <c r="H66" i="2"/>
  <c r="J65" i="2"/>
  <c r="I65" i="2"/>
  <c r="H65" i="2"/>
  <c r="J64" i="2"/>
  <c r="I64" i="2"/>
  <c r="H64" i="2"/>
  <c r="J63" i="2"/>
  <c r="I63" i="2"/>
  <c r="H63" i="2"/>
  <c r="J62" i="2"/>
  <c r="I62" i="2"/>
  <c r="H62" i="2"/>
  <c r="J61" i="2"/>
  <c r="I61" i="2"/>
  <c r="H61" i="2"/>
  <c r="J60" i="2"/>
  <c r="I60" i="2"/>
  <c r="H60" i="2"/>
  <c r="J59" i="2"/>
  <c r="I59" i="2"/>
  <c r="H59" i="2"/>
  <c r="J58" i="2"/>
  <c r="I58" i="2"/>
  <c r="H58" i="2"/>
  <c r="J57" i="2"/>
  <c r="I57" i="2"/>
  <c r="H57" i="2"/>
  <c r="J56" i="2"/>
  <c r="I56" i="2"/>
  <c r="H56" i="2"/>
  <c r="J55" i="2"/>
  <c r="I55" i="2"/>
  <c r="H55" i="2"/>
  <c r="J54" i="2"/>
  <c r="I54" i="2"/>
  <c r="H54" i="2"/>
  <c r="J53" i="2"/>
  <c r="I53" i="2"/>
  <c r="H53" i="2"/>
  <c r="J52" i="2"/>
  <c r="I52" i="2"/>
  <c r="H52" i="2"/>
  <c r="J51" i="2"/>
  <c r="I51" i="2"/>
  <c r="H51" i="2"/>
  <c r="J50" i="2"/>
  <c r="I50" i="2"/>
  <c r="H50" i="2"/>
  <c r="J49" i="2"/>
  <c r="I49" i="2"/>
  <c r="H49" i="2"/>
  <c r="J48" i="2"/>
  <c r="I48" i="2"/>
  <c r="H48" i="2"/>
  <c r="J47" i="2"/>
  <c r="I47" i="2"/>
  <c r="H47" i="2"/>
  <c r="J46" i="2"/>
  <c r="I46" i="2"/>
  <c r="H46" i="2"/>
  <c r="J45" i="2"/>
  <c r="I45" i="2"/>
  <c r="H45" i="2"/>
  <c r="J44" i="2"/>
  <c r="I44" i="2"/>
  <c r="H44" i="2"/>
  <c r="J43" i="2"/>
  <c r="I43" i="2"/>
  <c r="H43" i="2"/>
  <c r="J42" i="2"/>
  <c r="I42" i="2"/>
  <c r="H42" i="2"/>
  <c r="J41" i="2"/>
  <c r="I41" i="2"/>
  <c r="H41" i="2"/>
  <c r="J40" i="2"/>
  <c r="I40" i="2"/>
  <c r="H40" i="2"/>
  <c r="J39" i="2"/>
  <c r="I39" i="2"/>
  <c r="H39" i="2"/>
  <c r="J38" i="2"/>
  <c r="I38" i="2"/>
  <c r="H38" i="2"/>
  <c r="J36" i="2"/>
  <c r="I36" i="2"/>
  <c r="H36" i="2"/>
  <c r="J35" i="2"/>
  <c r="I35" i="2"/>
  <c r="H35" i="2"/>
  <c r="J34" i="2"/>
  <c r="I34" i="2"/>
  <c r="H34" i="2"/>
  <c r="J33" i="2"/>
  <c r="I33" i="2"/>
  <c r="H33" i="2"/>
  <c r="J32" i="2"/>
  <c r="I32" i="2"/>
  <c r="H32" i="2"/>
  <c r="J31" i="2"/>
  <c r="I31" i="2"/>
  <c r="H31" i="2"/>
  <c r="J30" i="2"/>
  <c r="I30" i="2"/>
  <c r="H30" i="2"/>
  <c r="J29" i="2"/>
  <c r="I29" i="2"/>
  <c r="H29" i="2"/>
  <c r="J28" i="2"/>
  <c r="I28" i="2"/>
  <c r="H28" i="2"/>
  <c r="J27" i="2"/>
  <c r="I27" i="2"/>
  <c r="H27" i="2"/>
  <c r="J26" i="2"/>
  <c r="I26" i="2"/>
  <c r="H26" i="2"/>
  <c r="J25" i="2"/>
  <c r="I25" i="2"/>
  <c r="H25" i="2"/>
  <c r="J24" i="2"/>
  <c r="I24" i="2"/>
  <c r="H24" i="2"/>
  <c r="J23" i="2"/>
  <c r="I23" i="2"/>
  <c r="H23" i="2"/>
  <c r="J22" i="2"/>
  <c r="I22" i="2"/>
  <c r="H22" i="2"/>
  <c r="J20" i="2"/>
  <c r="I20" i="2"/>
  <c r="H20" i="2"/>
  <c r="J19" i="2"/>
  <c r="I19" i="2"/>
  <c r="H19" i="2"/>
  <c r="J18" i="2"/>
  <c r="I18" i="2"/>
  <c r="H18" i="2"/>
  <c r="J17" i="2"/>
  <c r="I17" i="2"/>
  <c r="H17" i="2"/>
  <c r="J16" i="2"/>
  <c r="I16" i="2"/>
  <c r="H16" i="2"/>
  <c r="J15" i="2"/>
  <c r="I15" i="2"/>
  <c r="H15" i="2"/>
  <c r="J14" i="2"/>
  <c r="I14" i="2"/>
  <c r="H14" i="2"/>
  <c r="J13" i="2"/>
  <c r="I13" i="2"/>
  <c r="H13" i="2"/>
  <c r="J12" i="2"/>
  <c r="I12" i="2"/>
  <c r="H12" i="2"/>
  <c r="J11" i="2"/>
  <c r="I11" i="2"/>
  <c r="H11" i="2"/>
  <c r="J10" i="2"/>
  <c r="I10" i="2"/>
  <c r="H10" i="2"/>
  <c r="J9" i="2"/>
  <c r="I9" i="2"/>
  <c r="H9" i="2"/>
  <c r="J8" i="2"/>
  <c r="I8" i="2"/>
  <c r="H8" i="2"/>
  <c r="J7" i="2"/>
  <c r="I7" i="2"/>
  <c r="H7" i="2"/>
  <c r="J6" i="2"/>
  <c r="I6" i="2"/>
  <c r="H6" i="2"/>
</calcChain>
</file>

<file path=xl/sharedStrings.xml><?xml version="1.0" encoding="utf-8"?>
<sst xmlns="http://schemas.openxmlformats.org/spreadsheetml/2006/main" count="296" uniqueCount="243">
  <si>
    <t>Isotope ratios</t>
  </si>
  <si>
    <t>Apparent ages (Ma)</t>
  </si>
  <si>
    <t>Analysis</t>
  </si>
  <si>
    <t>U</t>
  </si>
  <si>
    <t>U/Th</t>
  </si>
  <si>
    <t>±</t>
  </si>
  <si>
    <t>error</t>
  </si>
  <si>
    <t>Best age</t>
  </si>
  <si>
    <t>Conc</t>
  </si>
  <si>
    <t>(ppm)</t>
  </si>
  <si>
    <t>(%)</t>
  </si>
  <si>
    <t>corr.</t>
  </si>
  <si>
    <t>(Ma)</t>
  </si>
  <si>
    <t>Sample</t>
  </si>
  <si>
    <t>K13-NAC-2B-4</t>
  </si>
  <si>
    <t>K13-NAC-2B-12</t>
  </si>
  <si>
    <t>K13-NAC-2B-17</t>
  </si>
  <si>
    <t>K13-NAC-2B-23</t>
  </si>
  <si>
    <t>K13-NAC-2B-14</t>
  </si>
  <si>
    <t>K13-NAC-2B-6</t>
  </si>
  <si>
    <t>K13-NAC-2B-19</t>
  </si>
  <si>
    <t xml:space="preserve">K13-NAC-2B-5 </t>
  </si>
  <si>
    <t>K13-NAC-2B-29</t>
  </si>
  <si>
    <t>K13-NAC-2B-9</t>
  </si>
  <si>
    <t>K13-NAC-2B-15</t>
  </si>
  <si>
    <t>K13-NAC-2B-10</t>
  </si>
  <si>
    <t>K13-NAC-2B-27</t>
  </si>
  <si>
    <t>K13-NAC-2B-2</t>
  </si>
  <si>
    <t>K13-NAC-2B-24</t>
  </si>
  <si>
    <t>K13-NAC-2B-22</t>
  </si>
  <si>
    <t>K13-NAC-2B-20</t>
  </si>
  <si>
    <t>K13-NAC-2B-16</t>
  </si>
  <si>
    <t>K13-NAC-2B-7</t>
  </si>
  <si>
    <t>K13-NAC-2B-11</t>
  </si>
  <si>
    <t>K13-NAC-2B-30</t>
  </si>
  <si>
    <t>K13-NAC-2B-8</t>
  </si>
  <si>
    <t>K13-NAC-2B-25</t>
  </si>
  <si>
    <t>K13-NAC-2B-13</t>
  </si>
  <si>
    <t>K13-NAC-2B-21</t>
  </si>
  <si>
    <t>K13-NAC-2B-1</t>
  </si>
  <si>
    <t xml:space="preserve">K12-NCM-QTZ-95 </t>
  </si>
  <si>
    <t xml:space="preserve">K12-NCM-QTZ-7 </t>
  </si>
  <si>
    <t xml:space="preserve">K12-NCM-QTZ-10 </t>
  </si>
  <si>
    <t xml:space="preserve">K12-NCM-QTZ-98 </t>
  </si>
  <si>
    <t xml:space="preserve">K12-NCM-QTZ-72 </t>
  </si>
  <si>
    <t xml:space="preserve">K12-NCM-QTZ-89 </t>
  </si>
  <si>
    <t xml:space="preserve">K12-NCM-QTZ-28 </t>
  </si>
  <si>
    <t xml:space="preserve">K12-NCM-QTZ-115 </t>
  </si>
  <si>
    <t xml:space="preserve">K12-NCM-QTZ-37 </t>
  </si>
  <si>
    <t xml:space="preserve">K12-NCM-QTZ-110 </t>
  </si>
  <si>
    <t xml:space="preserve">K12-NCM-QTZ-103 </t>
  </si>
  <si>
    <t xml:space="preserve">K12-NCM-QTZ-1 </t>
  </si>
  <si>
    <t xml:space="preserve">K12-NCM-QTZ-118 </t>
  </si>
  <si>
    <t xml:space="preserve">K12-NCM-QTZ-35 </t>
  </si>
  <si>
    <t xml:space="preserve">K12-NCM-QTZ-80 </t>
  </si>
  <si>
    <t xml:space="preserve">K12-NCM-QTZ-42 </t>
  </si>
  <si>
    <t xml:space="preserve">K12-NCM-QTZ-68 </t>
  </si>
  <si>
    <t xml:space="preserve">K12-NCM-QTZ-19 </t>
  </si>
  <si>
    <t xml:space="preserve">K12-NCM-QTZ-83 </t>
  </si>
  <si>
    <t xml:space="preserve">K12-NCM-QTZ-113 </t>
  </si>
  <si>
    <t xml:space="preserve">K12-NCM-QTZ-36 </t>
  </si>
  <si>
    <t xml:space="preserve">K12-NCM-QTZ-109 </t>
  </si>
  <si>
    <t xml:space="preserve">K12-NCM-QTZ-107 </t>
  </si>
  <si>
    <t xml:space="preserve">K12-NCM-QTZ-70 </t>
  </si>
  <si>
    <t xml:space="preserve">K12-NCM-QTZ-47 </t>
  </si>
  <si>
    <t xml:space="preserve">K12-NCM-QTZ-12 </t>
  </si>
  <si>
    <t xml:space="preserve">K12-NCM-QTZ-62 </t>
  </si>
  <si>
    <t xml:space="preserve">K12-NCM-QTZ-90 </t>
  </si>
  <si>
    <t xml:space="preserve">K12-NCM-QTZ-45 </t>
  </si>
  <si>
    <t xml:space="preserve">K12-NCM-QTZ-77 </t>
  </si>
  <si>
    <t xml:space="preserve">K12-NCM-QTZ-57 </t>
  </si>
  <si>
    <t xml:space="preserve">K12-NCM-QTZ-38 </t>
  </si>
  <si>
    <t xml:space="preserve">K12-NCM-QTZ-99 </t>
  </si>
  <si>
    <t xml:space="preserve">K12-NCM-QTZ-32 </t>
  </si>
  <si>
    <t xml:space="preserve">K12-NCM-QTZ-82 </t>
  </si>
  <si>
    <t xml:space="preserve">K12-NCM-QTZ-9 </t>
  </si>
  <si>
    <t xml:space="preserve">K12-NCM-QTZ-108 </t>
  </si>
  <si>
    <t xml:space="preserve">K12-NCM-QTZ-44 </t>
  </si>
  <si>
    <t xml:space="preserve">K12-NCM-QTZ-75 </t>
  </si>
  <si>
    <t xml:space="preserve">K12-NCM-QTZ-17 </t>
  </si>
  <si>
    <t xml:space="preserve">K12-NCM-QTZ-92 </t>
  </si>
  <si>
    <t xml:space="preserve">K12-NCM-QTZ-29 </t>
  </si>
  <si>
    <t xml:space="preserve">K12-NCM-QTZ-102 </t>
  </si>
  <si>
    <t xml:space="preserve">K12-NCM-QTZ-31 </t>
  </si>
  <si>
    <t xml:space="preserve">K12-NCM-QTZ-61 </t>
  </si>
  <si>
    <t xml:space="preserve">K12-NCM-QTZ-21 </t>
  </si>
  <si>
    <t xml:space="preserve">K12-NCM-QTZ-91 </t>
  </si>
  <si>
    <t xml:space="preserve">K12-NCM-QTZ-84 </t>
  </si>
  <si>
    <t xml:space="preserve">K12-NCM-QTZ-4 </t>
  </si>
  <si>
    <t xml:space="preserve">K12-NCM-QTZ-14 </t>
  </si>
  <si>
    <t xml:space="preserve">K12-NCM-QTZ-114 </t>
  </si>
  <si>
    <t xml:space="preserve">K12-NCM-QTZ-18 </t>
  </si>
  <si>
    <t xml:space="preserve">K12-NCM-QTZ-69 </t>
  </si>
  <si>
    <t xml:space="preserve">K12-NCM-QTZ-119 </t>
  </si>
  <si>
    <t xml:space="preserve">K12-NCM-QTZ-60 </t>
  </si>
  <si>
    <t xml:space="preserve">K12-NCM-QTZ-93 </t>
  </si>
  <si>
    <t xml:space="preserve">K12-NCM-QTZ-5 </t>
  </si>
  <si>
    <t xml:space="preserve">K12-NCM-QTZ-40 </t>
  </si>
  <si>
    <t xml:space="preserve">K12-NCM-QTZ-39 </t>
  </si>
  <si>
    <t xml:space="preserve">K12-NCM-QTZ-25 </t>
  </si>
  <si>
    <t xml:space="preserve">K12-NCM-QTZ-26 </t>
  </si>
  <si>
    <t xml:space="preserve">K12-NCM-QTZ-101 </t>
  </si>
  <si>
    <t xml:space="preserve">K12-NCM-QTZ-96 </t>
  </si>
  <si>
    <t xml:space="preserve">K12-NCM-QTZ-106 </t>
  </si>
  <si>
    <t xml:space="preserve">K12-NCM-QTZ-97 </t>
  </si>
  <si>
    <t xml:space="preserve">K12-NCM-QTZ-41 </t>
  </si>
  <si>
    <t xml:space="preserve">K12-NCM-QTZ-23 </t>
  </si>
  <si>
    <t xml:space="preserve">K12-NCM-QTZ-20 </t>
  </si>
  <si>
    <t xml:space="preserve">K12-NCM-QTZ-85 </t>
  </si>
  <si>
    <t xml:space="preserve">K12-NCM-QTZ-120 </t>
  </si>
  <si>
    <t xml:space="preserve">K12-NCM-QTZ-13 </t>
  </si>
  <si>
    <t xml:space="preserve">K12-NCM-QTZ-56 </t>
  </si>
  <si>
    <t xml:space="preserve">K12-NCM-QTZ-88 </t>
  </si>
  <si>
    <t xml:space="preserve">K12-NCM-QTZ-15 </t>
  </si>
  <si>
    <t xml:space="preserve">K12-NCM-QTZ-8 </t>
  </si>
  <si>
    <t xml:space="preserve">K12-NCM-QTZ-81 </t>
  </si>
  <si>
    <t xml:space="preserve">K12-NCM-QTZ-104 </t>
  </si>
  <si>
    <t xml:space="preserve">K12-NCM-QTZ-34 </t>
  </si>
  <si>
    <t xml:space="preserve">K12-NCM-QTZ-94 </t>
  </si>
  <si>
    <t xml:space="preserve">K12-NCM-QTZ-66 </t>
  </si>
  <si>
    <t xml:space="preserve">K12-NCM-QTZ-6 </t>
  </si>
  <si>
    <t xml:space="preserve">K12-NCM-QTZ-3 </t>
  </si>
  <si>
    <t xml:space="preserve">K12-NCM-QTZ-43 </t>
  </si>
  <si>
    <t xml:space="preserve">K12-NCM-QTZ-78 </t>
  </si>
  <si>
    <t xml:space="preserve">K12-NCM-QTZ-117 </t>
  </si>
  <si>
    <t xml:space="preserve">K12-NCM-QTZ-30 </t>
  </si>
  <si>
    <t xml:space="preserve">K12-NCM-QTZ-71 </t>
  </si>
  <si>
    <t xml:space="preserve">K12-NCM-QTZ-112 </t>
  </si>
  <si>
    <t xml:space="preserve">K12-NCM-QTZ-52 </t>
  </si>
  <si>
    <t xml:space="preserve">K12-NCM-QTZ-105 </t>
  </si>
  <si>
    <t xml:space="preserve">K12-NCM-QTZ-24 </t>
  </si>
  <si>
    <t xml:space="preserve">K12-NCM-QTZ-51 </t>
  </si>
  <si>
    <t xml:space="preserve">K12-NCM-QTZ-27 </t>
  </si>
  <si>
    <t xml:space="preserve">K12-NCM-QTZ-49 </t>
  </si>
  <si>
    <t xml:space="preserve">K12-NCM-QTZ-53 </t>
  </si>
  <si>
    <t xml:space="preserve">K12-NCM-QTZ-86 </t>
  </si>
  <si>
    <t xml:space="preserve">K12-NCM-QTZ-79 </t>
  </si>
  <si>
    <t xml:space="preserve">K12-NCM-QTZ-64 </t>
  </si>
  <si>
    <t xml:space="preserve">K12-NCM-QTZ-100 </t>
  </si>
  <si>
    <t xml:space="preserve">K12-NCM-QTZ-50 </t>
  </si>
  <si>
    <t xml:space="preserve">K12-NCM-QTZ-46 </t>
  </si>
  <si>
    <t xml:space="preserve">K12-NCM-QTZ-63 </t>
  </si>
  <si>
    <t xml:space="preserve">K12-NCM-QTZ-73 </t>
  </si>
  <si>
    <t xml:space="preserve">K12-NCM-QTZ-48 </t>
  </si>
  <si>
    <t xml:space="preserve">K12-NCM-QTZ-58 </t>
  </si>
  <si>
    <t xml:space="preserve">K12-NCM-QTZ-16 </t>
  </si>
  <si>
    <t xml:space="preserve">K12-NCM-QTZ-55 </t>
  </si>
  <si>
    <t>K12-NCM-QTZ</t>
  </si>
  <si>
    <t>K13-NAC-2B</t>
  </si>
  <si>
    <t>K13-NAC-2A</t>
  </si>
  <si>
    <t>K13-NAC-2A-1</t>
  </si>
  <si>
    <t>K13-NAC-2A-3</t>
  </si>
  <si>
    <t>K13-NAC-2A-4</t>
  </si>
  <si>
    <t>K13-NAC-2A-6</t>
  </si>
  <si>
    <t>K13-NAC-2A-7</t>
  </si>
  <si>
    <t>K13-NAC-2A-9</t>
  </si>
  <si>
    <t>K13-NAC-2A-12</t>
  </si>
  <si>
    <t>K13-NAC-2A-14</t>
  </si>
  <si>
    <t>K13-NAC-2A-16</t>
  </si>
  <si>
    <t>K13-NAC-2A-19</t>
  </si>
  <si>
    <t>K13-NAC-2A-20</t>
  </si>
  <si>
    <t>K13-NAC-2A-21</t>
  </si>
  <si>
    <t>K13-NAC-2A-23</t>
  </si>
  <si>
    <t>K13-NAC-2A-25</t>
  </si>
  <si>
    <t>K13-NAC-2A-26</t>
  </si>
  <si>
    <t>K13-NAC-2A-28</t>
  </si>
  <si>
    <t>K13-NAC-2A-29</t>
  </si>
  <si>
    <t>K13-NAC-2A-30</t>
  </si>
  <si>
    <t>Notes:</t>
  </si>
  <si>
    <t xml:space="preserve">Analyses with &gt;10% uncertainty (1-sigma) in 206Pb/238U age are not included. </t>
  </si>
  <si>
    <t xml:space="preserve">Analyses with &gt;10% uncertainty (1-sigma) in 206Pb/207Pb age are not included, unless 206Pb/238U age is &lt;500 Ma. </t>
  </si>
  <si>
    <t>Best age is determined from 206Pb/238U age for analyses with 206Pb/238U age &lt; 900 Ma and from 206Pb/207Pb age for analyses with 206Pb/238Uage &gt; 900 Ma.</t>
  </si>
  <si>
    <t xml:space="preserve">Concordance is based on 206Pb/238U age / 206Pb/207Pb age.  Value is not reported for 206Pb/238U ages &lt;500 Ma because of large uncertainty in 206Pb/207Pb age. </t>
  </si>
  <si>
    <t>Analyses with 206Pb/238U age &gt; 500 Ma and with &gt;20% discordance (&lt;80% concordance) are not included.</t>
  </si>
  <si>
    <t>Analyses with 206Pb/238U age &gt; 500 Ma and with &gt;5% reverse discordance (&lt;105% concordance) are not included.</t>
  </si>
  <si>
    <t xml:space="preserve">All uncertainties are reported at the 1-sigma level, and include only measurement errors. </t>
  </si>
  <si>
    <t xml:space="preserve">Systematic errors are shown as 206Pb/238U uncertainty, 206Pb/207Pb uncertainty to the right of each sample (at 2-sigma level). </t>
  </si>
  <si>
    <t xml:space="preserve">U concentration and U/Th are calibrated relative to Sri Lanka zircon and are accurate to ~20%. </t>
  </si>
  <si>
    <t>Common Pb correction is from 204Pb, with composition interpreted from Stacey and Kramers (1975).</t>
  </si>
  <si>
    <t>Uncertainties of 1.5 for 206Pb/ 204Pb, 0.3 for 207Pb/ 204Pb, and 2.0 for 208Pb/ 204Pb are applied to common Pb composition.</t>
  </si>
  <si>
    <t xml:space="preserve">U/Pb and 206Pb/207Pb fractionation is calibrated relative to fragments of a large Sri Lanka zircon of 563.5 ± 3.2 Ma (2-sigma). </t>
  </si>
  <si>
    <t xml:space="preserve">U decay constants and composition as follows: 238U = 9.8485 x 10-10, 235U = 1.55125 x 10-10, 238U/235U = 137.88 </t>
  </si>
  <si>
    <t>Analytical methods as described by Gehrels et al. (2008).</t>
  </si>
  <si>
    <t>Hf fractionation is corrected by comparing measured 179Hf/177Hf against known 179/177 (line by line).  Beta Hf is applied as a power law.</t>
  </si>
  <si>
    <t xml:space="preserve">Yb fractionation is corrected by comparing measured 173Yb/171Yb against known 173/171 (line by line) if 171Yb intensity is more than ~1 mv.  Beta Yb is applied as a power law. </t>
  </si>
  <si>
    <t>If 171Yb intensity is less than can be measured reliably, Beta Hf is used to correct for Yb fractionation.</t>
  </si>
  <si>
    <t>The actual cutoff used is determined from the analysis of standards during the same session as unknowns (see below).</t>
  </si>
  <si>
    <t>Data are filtered by intensity of Hf (removed if below cutoff value determined by monitoring the average offset of the standards from their known values, which is set at the minimum offset)</t>
  </si>
  <si>
    <t>Data are filtered by removing 1 max and 1 min value (out of 60).</t>
  </si>
  <si>
    <t>Data are aflso filtered by 95% filter (rejected if outside of 2-sigma std dev of full set)</t>
  </si>
  <si>
    <t xml:space="preserve">Uncertainties are standard error of the mean, expressed at 1-sigma </t>
  </si>
  <si>
    <t>Volts Hf</t>
  </si>
  <si>
    <t>± (1s)</t>
  </si>
  <si>
    <t>E-Hf (0)</t>
  </si>
  <si>
    <t>E-Hf (0) ± (1s)</t>
  </si>
  <si>
    <t>E-Hf (T)</t>
  </si>
  <si>
    <t>Age (Ma)</t>
  </si>
  <si>
    <t>Table-2 . Hf isotopic data from zircons separated from Proterozoic rocks of the Nacimiento Mountains.</t>
  </si>
  <si>
    <t>Table 1. Zircon U-Pb geochronologic analyses from Proterozoic rocks of the Nacimiento Mountains</t>
  </si>
  <si>
    <r>
      <rPr>
        <vertAlign val="superscript"/>
        <sz val="10"/>
        <rFont val="Arial"/>
        <family val="2"/>
      </rPr>
      <t>206</t>
    </r>
    <r>
      <rPr>
        <sz val="10"/>
        <rFont val="Arial"/>
        <family val="2"/>
      </rPr>
      <t>Pb</t>
    </r>
  </si>
  <si>
    <r>
      <rPr>
        <vertAlign val="superscript"/>
        <sz val="10"/>
        <rFont val="Arial"/>
        <family val="2"/>
      </rPr>
      <t>204</t>
    </r>
    <r>
      <rPr>
        <sz val="10"/>
        <rFont val="Arial"/>
        <family val="2"/>
      </rPr>
      <t>Pb</t>
    </r>
  </si>
  <si>
    <r>
      <rPr>
        <vertAlign val="superscript"/>
        <sz val="10"/>
        <rFont val="Arial"/>
        <family val="2"/>
      </rPr>
      <t>206</t>
    </r>
    <r>
      <rPr>
        <sz val="10"/>
        <rFont val="Arial"/>
        <family val="2"/>
      </rPr>
      <t>Pb*</t>
    </r>
  </si>
  <si>
    <r>
      <rPr>
        <vertAlign val="superscript"/>
        <sz val="10"/>
        <rFont val="Arial"/>
        <family val="2"/>
      </rPr>
      <t>207</t>
    </r>
    <r>
      <rPr>
        <sz val="10"/>
        <rFont val="Arial"/>
        <family val="2"/>
      </rPr>
      <t>Pb*</t>
    </r>
  </si>
  <si>
    <r>
      <rPr>
        <vertAlign val="superscript"/>
        <sz val="10"/>
        <rFont val="Arial"/>
        <family val="2"/>
      </rPr>
      <t>235</t>
    </r>
    <r>
      <rPr>
        <sz val="10"/>
        <rFont val="Arial"/>
        <family val="2"/>
      </rPr>
      <t>U*</t>
    </r>
  </si>
  <si>
    <r>
      <rPr>
        <vertAlign val="superscript"/>
        <sz val="10"/>
        <rFont val="Arial"/>
        <family val="2"/>
      </rPr>
      <t>238</t>
    </r>
    <r>
      <rPr>
        <sz val="10"/>
        <rFont val="Arial"/>
        <family val="2"/>
      </rPr>
      <t>U</t>
    </r>
  </si>
  <si>
    <r>
      <rPr>
        <vertAlign val="superscript"/>
        <sz val="10"/>
        <rFont val="Arial"/>
        <family val="2"/>
      </rPr>
      <t>238</t>
    </r>
    <r>
      <rPr>
        <sz val="10"/>
        <rFont val="Arial"/>
        <family val="2"/>
      </rPr>
      <t>U*</t>
    </r>
  </si>
  <si>
    <r>
      <rPr>
        <vertAlign val="superscript"/>
        <sz val="10"/>
        <rFont val="Arial"/>
        <family val="2"/>
      </rPr>
      <t>235</t>
    </r>
    <r>
      <rPr>
        <sz val="10"/>
        <rFont val="Arial"/>
        <family val="2"/>
      </rPr>
      <t>U</t>
    </r>
  </si>
  <si>
    <r>
      <t>(</t>
    </r>
    <r>
      <rPr>
        <vertAlign val="superscript"/>
        <sz val="11"/>
        <color theme="1"/>
        <rFont val="Calibri"/>
        <family val="2"/>
        <scheme val="minor"/>
      </rPr>
      <t>176</t>
    </r>
    <r>
      <rPr>
        <sz val="11"/>
        <color theme="1"/>
        <rFont val="Calibri"/>
        <family val="2"/>
        <scheme val="minor"/>
      </rPr>
      <t xml:space="preserve">Yb + </t>
    </r>
    <r>
      <rPr>
        <vertAlign val="superscript"/>
        <sz val="11"/>
        <color theme="1"/>
        <rFont val="Calibri"/>
        <family val="2"/>
        <scheme val="minor"/>
      </rPr>
      <t>176</t>
    </r>
    <r>
      <rPr>
        <sz val="11"/>
        <color theme="1"/>
        <rFont val="Calibri"/>
        <family val="2"/>
        <scheme val="minor"/>
      </rPr>
      <t xml:space="preserve">Lu) / </t>
    </r>
    <r>
      <rPr>
        <vertAlign val="superscript"/>
        <sz val="11"/>
        <color theme="1"/>
        <rFont val="Calibri"/>
        <family val="2"/>
        <scheme val="minor"/>
      </rPr>
      <t>176</t>
    </r>
    <r>
      <rPr>
        <sz val="11"/>
        <color theme="1"/>
        <rFont val="Calibri"/>
        <family val="2"/>
        <scheme val="minor"/>
      </rPr>
      <t>Hf (%)</t>
    </r>
  </si>
  <si>
    <r>
      <rPr>
        <vertAlign val="superscript"/>
        <sz val="11"/>
        <color theme="1"/>
        <rFont val="Calibri"/>
        <family val="2"/>
        <scheme val="minor"/>
      </rPr>
      <t>176</t>
    </r>
    <r>
      <rPr>
        <sz val="11"/>
        <color theme="1"/>
        <rFont val="Calibri"/>
        <family val="2"/>
        <scheme val="minor"/>
      </rPr>
      <t>Hf/</t>
    </r>
    <r>
      <rPr>
        <vertAlign val="superscript"/>
        <sz val="11"/>
        <color theme="1"/>
        <rFont val="Calibri"/>
        <family val="2"/>
        <scheme val="minor"/>
      </rPr>
      <t>177</t>
    </r>
    <r>
      <rPr>
        <sz val="11"/>
        <color theme="1"/>
        <rFont val="Calibri"/>
        <family val="2"/>
        <scheme val="minor"/>
      </rPr>
      <t>Hf</t>
    </r>
  </si>
  <si>
    <r>
      <rPr>
        <vertAlign val="superscript"/>
        <sz val="11"/>
        <color theme="1"/>
        <rFont val="Calibri"/>
        <family val="2"/>
        <scheme val="minor"/>
      </rPr>
      <t>176</t>
    </r>
    <r>
      <rPr>
        <sz val="11"/>
        <color theme="1"/>
        <rFont val="Calibri"/>
        <family val="2"/>
        <scheme val="minor"/>
      </rPr>
      <t>Lu/</t>
    </r>
    <r>
      <rPr>
        <vertAlign val="superscript"/>
        <sz val="11"/>
        <color theme="1"/>
        <rFont val="Calibri"/>
        <family val="2"/>
        <scheme val="minor"/>
      </rPr>
      <t>177</t>
    </r>
    <r>
      <rPr>
        <sz val="11"/>
        <color theme="1"/>
        <rFont val="Calibri"/>
        <family val="2"/>
        <scheme val="minor"/>
      </rPr>
      <t>Hf</t>
    </r>
  </si>
  <si>
    <r>
      <rPr>
        <vertAlign val="superscript"/>
        <sz val="11"/>
        <color theme="1"/>
        <rFont val="Calibri"/>
        <family val="2"/>
        <scheme val="minor"/>
      </rPr>
      <t>176</t>
    </r>
    <r>
      <rPr>
        <sz val="11"/>
        <color theme="1"/>
        <rFont val="Calibri"/>
        <family val="2"/>
        <scheme val="minor"/>
      </rPr>
      <t>Hf/</t>
    </r>
    <r>
      <rPr>
        <vertAlign val="superscript"/>
        <sz val="11"/>
        <color theme="1"/>
        <rFont val="Calibri"/>
        <family val="2"/>
        <scheme val="minor"/>
      </rPr>
      <t>177</t>
    </r>
    <r>
      <rPr>
        <sz val="11"/>
        <color theme="1"/>
        <rFont val="Calibri"/>
        <family val="2"/>
        <scheme val="minor"/>
      </rPr>
      <t>Hf (T)</t>
    </r>
  </si>
  <si>
    <t>K13-NAC-2B-09</t>
  </si>
  <si>
    <t>K13-NAC-2B-08</t>
  </si>
  <si>
    <t>K13-NAC-2B-07</t>
  </si>
  <si>
    <t>K13-NAC-2B-05</t>
  </si>
  <si>
    <t>K12-NCM-QTZ-40</t>
  </si>
  <si>
    <t>K12-NCM-QTZ-39</t>
  </si>
  <si>
    <t>K12-NCM-QTZ-31</t>
  </si>
  <si>
    <t>K12-NCM-QTZ-4</t>
  </si>
  <si>
    <t>K12-NCM-QTZ-5</t>
  </si>
  <si>
    <t>K12-NCM-QTZ-26</t>
  </si>
  <si>
    <t>K12-NCM-QTZ-93</t>
  </si>
  <si>
    <t>K12-NCM-QTZ-91</t>
  </si>
  <si>
    <t>K12-NCM-QTZ-96</t>
  </si>
  <si>
    <t>K12-NCM-QTZ-97</t>
  </si>
  <si>
    <t>K12-NCM-QTZ-41</t>
  </si>
  <si>
    <t>K12-NCM-QTZ-84</t>
  </si>
  <si>
    <t>K12-NCM-QTZ-85</t>
  </si>
  <si>
    <t>K12-NCM-QTZ-14</t>
  </si>
  <si>
    <t>K12-NCM-QTZ-106</t>
  </si>
  <si>
    <t>K12-NCM-QTZ-61</t>
  </si>
  <si>
    <t>K12-NCM-QTZ-17</t>
  </si>
  <si>
    <t>K12-NCM-QTZ-20</t>
  </si>
  <si>
    <t>K12-NCM-QTZ-18</t>
  </si>
  <si>
    <t>K12-NCM-QTZ-119</t>
  </si>
  <si>
    <t>K12-NCM-QTZ-60</t>
  </si>
  <si>
    <t>K12-NCM-QTZ-23</t>
  </si>
  <si>
    <t>K12-NCM-QTZ-25</t>
  </si>
  <si>
    <t>K12-NCM-QTZ-21</t>
  </si>
  <si>
    <t>K12-NCM-QTZ-55</t>
  </si>
  <si>
    <t>K12-NCM-QTZ-102</t>
  </si>
  <si>
    <t>K12-NCM-QTZ-101</t>
  </si>
  <si>
    <t>K12-NCM-QTZ-69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</si>
</sst>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0"/>
    <numFmt numFmtId="166" formatCode="0.000000"/>
  </numFmts>
  <fonts count="10" x14ac:knownFonts="1">
    <font>
      <sz val="11"/>
      <color theme="1"/>
      <name val="Calibri"/>
      <family val="2"/>
      <scheme val="minor"/>
    </font>
    <font>
      <b/>
      <sz val="11"/>
      <color theme="1"/>
      <name val="Calibri"/>
      <family val="2"/>
      <scheme val="minor"/>
    </font>
    <font>
      <sz val="10"/>
      <name val="Arial"/>
      <family val="2"/>
    </font>
    <font>
      <b/>
      <sz val="10"/>
      <name val="Arial"/>
      <family val="2"/>
    </font>
    <font>
      <sz val="10"/>
      <color rgb="FF000000"/>
      <name val="Arial"/>
      <family val="2"/>
    </font>
    <font>
      <sz val="11"/>
      <name val="Calibri"/>
      <family val="2"/>
      <scheme val="minor"/>
    </font>
    <font>
      <sz val="10"/>
      <color indexed="10"/>
      <name val="Arial"/>
      <family val="2"/>
    </font>
    <font>
      <vertAlign val="superscript"/>
      <sz val="10"/>
      <name val="Arial"/>
      <family val="2"/>
    </font>
    <font>
      <vertAlign val="superscript"/>
      <sz val="11"/>
      <color theme="1"/>
      <name val="Calibri"/>
      <family val="2"/>
      <scheme val="minor"/>
    </font>
    <font>
      <sz val="10"/>
      <color indexed="48"/>
      <name val="Arial"/>
      <family val="2"/>
    </font>
  </fonts>
  <fills count="4">
    <fill>
      <patternFill patternType="none"/>
    </fill>
    <fill>
      <patternFill patternType="gray125"/>
    </fill>
    <fill>
      <patternFill patternType="solid">
        <fgColor rgb="FFCCFFCC"/>
        <bgColor rgb="FF000000"/>
      </patternFill>
    </fill>
    <fill>
      <patternFill patternType="solid">
        <fgColor rgb="FFFFFF99"/>
        <bgColor rgb="FF000000"/>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1" fontId="2" fillId="0" borderId="1" xfId="0" applyNumberFormat="1" applyFont="1" applyFill="1" applyBorder="1"/>
    <xf numFmtId="1" fontId="2" fillId="0" borderId="1" xfId="0" applyNumberFormat="1" applyFont="1" applyFill="1" applyBorder="1" applyAlignment="1">
      <alignment horizontal="right"/>
    </xf>
    <xf numFmtId="164" fontId="2" fillId="0" borderId="1" xfId="0" applyNumberFormat="1" applyFont="1" applyFill="1" applyBorder="1" applyAlignment="1">
      <alignment horizontal="right"/>
    </xf>
    <xf numFmtId="165" fontId="2" fillId="0" borderId="1" xfId="0" applyNumberFormat="1" applyFont="1" applyFill="1" applyBorder="1"/>
    <xf numFmtId="165" fontId="2" fillId="2" borderId="1" xfId="0" applyNumberFormat="1" applyFont="1" applyFill="1" applyBorder="1"/>
    <xf numFmtId="164" fontId="2" fillId="2" borderId="1" xfId="0" applyNumberFormat="1" applyFont="1" applyFill="1" applyBorder="1" applyAlignment="1">
      <alignment horizontal="right"/>
    </xf>
    <xf numFmtId="164" fontId="2" fillId="2" borderId="1" xfId="0" applyNumberFormat="1" applyFont="1" applyFill="1" applyBorder="1"/>
    <xf numFmtId="2" fontId="2" fillId="2" borderId="1" xfId="0" applyNumberFormat="1" applyFont="1" applyFill="1" applyBorder="1"/>
    <xf numFmtId="164" fontId="2" fillId="0" borderId="1" xfId="0" applyNumberFormat="1" applyFont="1" applyFill="1" applyBorder="1"/>
    <xf numFmtId="164" fontId="2" fillId="3" borderId="1" xfId="0" applyNumberFormat="1" applyFont="1" applyFill="1" applyBorder="1" applyAlignment="1">
      <alignment horizontal="center"/>
    </xf>
    <xf numFmtId="1" fontId="2" fillId="0" borderId="1" xfId="0" applyNumberFormat="1" applyFont="1" applyFill="1" applyBorder="1" applyAlignment="1">
      <alignment horizontal="center"/>
    </xf>
    <xf numFmtId="164" fontId="2" fillId="0" borderId="1" xfId="0" applyNumberFormat="1" applyFont="1" applyFill="1" applyBorder="1" applyAlignment="1">
      <alignment horizontal="center"/>
    </xf>
    <xf numFmtId="165" fontId="2" fillId="0" borderId="1" xfId="0" applyNumberFormat="1" applyFont="1" applyFill="1" applyBorder="1" applyAlignment="1">
      <alignment horizontal="center"/>
    </xf>
    <xf numFmtId="165" fontId="2" fillId="2" borderId="1" xfId="0" applyNumberFormat="1" applyFont="1" applyFill="1" applyBorder="1" applyAlignment="1">
      <alignment horizontal="center"/>
    </xf>
    <xf numFmtId="164" fontId="2" fillId="2" borderId="1" xfId="0" applyNumberFormat="1" applyFont="1" applyFill="1" applyBorder="1" applyAlignment="1">
      <alignment horizontal="center"/>
    </xf>
    <xf numFmtId="2" fontId="2" fillId="2" borderId="1" xfId="0" applyNumberFormat="1" applyFont="1" applyFill="1" applyBorder="1" applyAlignment="1">
      <alignment horizontal="center"/>
    </xf>
    <xf numFmtId="1" fontId="3" fillId="0" borderId="1" xfId="0" applyNumberFormat="1" applyFont="1" applyFill="1" applyBorder="1"/>
    <xf numFmtId="164" fontId="2" fillId="2" borderId="2" xfId="0" applyNumberFormat="1" applyFont="1" applyFill="1" applyBorder="1" applyAlignment="1"/>
    <xf numFmtId="164" fontId="2" fillId="2" borderId="3" xfId="0" applyNumberFormat="1" applyFont="1" applyFill="1" applyBorder="1" applyAlignment="1"/>
    <xf numFmtId="164" fontId="2" fillId="2" borderId="4" xfId="0" applyNumberFormat="1" applyFont="1" applyFill="1" applyBorder="1" applyAlignment="1"/>
    <xf numFmtId="164" fontId="2" fillId="3" borderId="1" xfId="0" applyNumberFormat="1" applyFont="1" applyFill="1" applyBorder="1"/>
    <xf numFmtId="1" fontId="4" fillId="0" borderId="1" xfId="0" applyNumberFormat="1" applyFont="1" applyFill="1" applyBorder="1"/>
    <xf numFmtId="0" fontId="2" fillId="0" borderId="0" xfId="0" applyFont="1"/>
    <xf numFmtId="164" fontId="2" fillId="0" borderId="0" xfId="0" applyNumberFormat="1" applyFont="1" applyAlignment="1">
      <alignment horizontal="left"/>
    </xf>
    <xf numFmtId="0" fontId="5" fillId="0" borderId="0" xfId="0" applyFont="1"/>
    <xf numFmtId="0" fontId="2" fillId="0" borderId="0" xfId="0" applyFont="1" applyAlignment="1">
      <alignment horizontal="left"/>
    </xf>
    <xf numFmtId="0" fontId="2" fillId="0" borderId="0" xfId="0" applyFont="1" applyAlignment="1">
      <alignment horizontal="center"/>
    </xf>
    <xf numFmtId="164" fontId="0" fillId="0" borderId="0" xfId="0" applyNumberFormat="1" applyFont="1" applyAlignment="1">
      <alignment horizontal="center"/>
    </xf>
    <xf numFmtId="164" fontId="2" fillId="0" borderId="0" xfId="0" applyNumberFormat="1" applyFont="1" applyAlignment="1">
      <alignment horizontal="center"/>
    </xf>
    <xf numFmtId="166" fontId="2" fillId="0" borderId="0" xfId="0" applyNumberFormat="1" applyFont="1" applyAlignment="1">
      <alignment horizontal="center"/>
    </xf>
    <xf numFmtId="1" fontId="2" fillId="0" borderId="0" xfId="0" applyNumberFormat="1" applyFont="1" applyAlignment="1">
      <alignment horizontal="center"/>
    </xf>
    <xf numFmtId="1" fontId="6" fillId="0" borderId="0" xfId="0" applyNumberFormat="1" applyFont="1" applyAlignment="1">
      <alignment horizontal="center"/>
    </xf>
    <xf numFmtId="1" fontId="0" fillId="0" borderId="0" xfId="0" applyNumberFormat="1" applyAlignment="1">
      <alignment horizontal="center"/>
    </xf>
    <xf numFmtId="1" fontId="0" fillId="0" borderId="0" xfId="0" applyNumberFormat="1"/>
    <xf numFmtId="1" fontId="6" fillId="0" borderId="0" xfId="0" applyNumberFormat="1" applyFont="1"/>
    <xf numFmtId="0" fontId="1" fillId="0" borderId="0" xfId="0" applyFont="1"/>
    <xf numFmtId="0" fontId="3" fillId="0" borderId="0" xfId="0" applyFont="1" applyAlignment="1">
      <alignment horizontal="center"/>
    </xf>
    <xf numFmtId="1" fontId="9" fillId="0" borderId="0" xfId="0" applyNumberFormat="1" applyFont="1"/>
    <xf numFmtId="164" fontId="0" fillId="0" borderId="0" xfId="0" applyNumberFormat="1"/>
    <xf numFmtId="164" fontId="2" fillId="0" borderId="2" xfId="0" applyNumberFormat="1" applyFont="1" applyFill="1" applyBorder="1" applyAlignment="1">
      <alignment horizontal="center"/>
    </xf>
    <xf numFmtId="164" fontId="2" fillId="0" borderId="3" xfId="0" applyNumberFormat="1" applyFont="1" applyFill="1" applyBorder="1" applyAlignment="1">
      <alignment horizontal="center"/>
    </xf>
    <xf numFmtId="164" fontId="2" fillId="0" borderId="4" xfId="0" applyNumberFormat="1"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ectonics/Detrital%20Zircon/March%2024%20-%2028%202014%20Laserchron%20session/K13-NAC-2A/K13-NAC-2A%20Hf%20dat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ectonics/Detrital%20Zircon/March%2024%20-%2028%202014%20Laserchron%20session/K13-NAC-2B/K13-NAC-2B%20Hf%20dat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ectonics/Detrital%20Zircon/March%2024%20-%2028%202014%20Laserchron%20session/K12-NAC-QTZ/K12-NCM-QTZ%20Hf%20dat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TD"/>
      <sheetName val="STD PLOT"/>
      <sheetName val="DATA"/>
      <sheetName val="DATA PLOT"/>
      <sheetName val="EVOLUTION PLOT"/>
      <sheetName val="EPSILON PLOT"/>
      <sheetName val="K"/>
      <sheetName val="MASTER"/>
      <sheetName val="FINAL DATATABLE"/>
    </sheetNames>
    <sheetDataSet>
      <sheetData sheetId="0"/>
      <sheetData sheetId="1"/>
      <sheetData sheetId="2" refreshError="1"/>
      <sheetData sheetId="3"/>
      <sheetData sheetId="4" refreshError="1"/>
      <sheetData sheetId="5" refreshError="1"/>
      <sheetData sheetId="6" refreshError="1"/>
      <sheetData sheetId="7">
        <row r="37">
          <cell r="F37">
            <v>0.28278500000000001</v>
          </cell>
        </row>
      </sheetData>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TD"/>
      <sheetName val="STD PLOT"/>
      <sheetName val="DATA"/>
      <sheetName val="DATA PLOT"/>
      <sheetName val="EVOLUTION PLOT"/>
      <sheetName val="EPSILON PLOT"/>
      <sheetName val="K"/>
      <sheetName val="MASTER"/>
      <sheetName val="FINAL DATATABLE"/>
    </sheetNames>
    <sheetDataSet>
      <sheetData sheetId="0"/>
      <sheetData sheetId="1"/>
      <sheetData sheetId="2" refreshError="1"/>
      <sheetData sheetId="3"/>
      <sheetData sheetId="4" refreshError="1"/>
      <sheetData sheetId="5" refreshError="1"/>
      <sheetData sheetId="6" refreshError="1"/>
      <sheetData sheetId="7">
        <row r="37">
          <cell r="F37">
            <v>0.28278500000000001</v>
          </cell>
        </row>
      </sheetData>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TD"/>
      <sheetName val="STD PLOT"/>
      <sheetName val="DATA"/>
      <sheetName val="DATA PLOT"/>
      <sheetName val="EVOLUTION PLOT"/>
      <sheetName val="EPSILON PLOT"/>
      <sheetName val="K"/>
      <sheetName val="MASTER"/>
      <sheetName val="FINAL DATATABLE"/>
    </sheetNames>
    <sheetDataSet>
      <sheetData sheetId="0"/>
      <sheetData sheetId="1"/>
      <sheetData sheetId="2" refreshError="1"/>
      <sheetData sheetId="3"/>
      <sheetData sheetId="4" refreshError="1"/>
      <sheetData sheetId="5" refreshError="1"/>
      <sheetData sheetId="6" refreshError="1"/>
      <sheetData sheetId="7">
        <row r="37">
          <cell r="F37">
            <v>0.28278500000000001</v>
          </cell>
        </row>
      </sheetData>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6"/>
  <sheetViews>
    <sheetView tabSelected="1" zoomScaleNormal="100" workbookViewId="0">
      <selection activeCell="V32" sqref="V32"/>
    </sheetView>
  </sheetViews>
  <sheetFormatPr defaultRowHeight="15" x14ac:dyDescent="0.25"/>
  <cols>
    <col min="1" max="1" width="16.140625" customWidth="1"/>
    <col min="2" max="2" width="19.7109375" customWidth="1"/>
  </cols>
  <sheetData>
    <row r="1" spans="1:21" x14ac:dyDescent="0.25">
      <c r="A1" s="1" t="s">
        <v>198</v>
      </c>
      <c r="C1" s="1"/>
      <c r="D1" s="2"/>
      <c r="E1" s="3"/>
      <c r="F1" s="4"/>
      <c r="G1" s="3"/>
      <c r="H1" s="5"/>
      <c r="I1" s="6"/>
      <c r="J1" s="5"/>
      <c r="K1" s="7"/>
      <c r="L1" s="8"/>
      <c r="M1" s="3"/>
      <c r="N1" s="9"/>
      <c r="O1" s="9"/>
      <c r="P1" s="9"/>
      <c r="Q1" s="3"/>
      <c r="R1" s="9"/>
      <c r="S1" s="10"/>
      <c r="T1" s="10"/>
      <c r="U1" s="3"/>
    </row>
    <row r="2" spans="1:21" x14ac:dyDescent="0.25">
      <c r="A2" s="1"/>
      <c r="B2" s="1"/>
      <c r="C2" s="1"/>
      <c r="D2" s="2"/>
      <c r="E2" s="3"/>
      <c r="F2" s="4"/>
      <c r="G2" s="3"/>
      <c r="H2" s="5"/>
      <c r="I2" s="18" t="s">
        <v>0</v>
      </c>
      <c r="J2" s="19"/>
      <c r="K2" s="19"/>
      <c r="L2" s="20"/>
      <c r="M2" s="40" t="s">
        <v>1</v>
      </c>
      <c r="N2" s="41"/>
      <c r="O2" s="41"/>
      <c r="P2" s="41"/>
      <c r="Q2" s="41"/>
      <c r="R2" s="42"/>
      <c r="S2" s="10"/>
      <c r="T2" s="10"/>
      <c r="U2" s="3"/>
    </row>
    <row r="3" spans="1:21" x14ac:dyDescent="0.25">
      <c r="A3" s="1"/>
      <c r="B3" s="1"/>
      <c r="C3" s="1"/>
      <c r="D3" s="2"/>
      <c r="E3" s="3"/>
      <c r="F3" s="4"/>
      <c r="G3" s="3"/>
      <c r="H3" s="5"/>
      <c r="I3" s="6"/>
      <c r="J3" s="5"/>
      <c r="K3" s="7"/>
      <c r="L3" s="8"/>
      <c r="M3" s="3"/>
      <c r="N3" s="9"/>
      <c r="O3" s="9"/>
      <c r="P3" s="9"/>
      <c r="Q3" s="3"/>
      <c r="R3" s="9"/>
      <c r="S3" s="10"/>
      <c r="T3" s="10"/>
      <c r="U3" s="3"/>
    </row>
    <row r="4" spans="1:21" x14ac:dyDescent="0.25">
      <c r="A4" s="1" t="s">
        <v>13</v>
      </c>
      <c r="B4" s="11" t="s">
        <v>2</v>
      </c>
      <c r="C4" s="11" t="s">
        <v>3</v>
      </c>
      <c r="D4" s="11" t="s">
        <v>199</v>
      </c>
      <c r="E4" s="12" t="s">
        <v>4</v>
      </c>
      <c r="F4" s="13" t="s">
        <v>201</v>
      </c>
      <c r="G4" s="12" t="s">
        <v>5</v>
      </c>
      <c r="H4" s="14" t="s">
        <v>202</v>
      </c>
      <c r="I4" s="15" t="s">
        <v>5</v>
      </c>
      <c r="J4" s="14" t="s">
        <v>201</v>
      </c>
      <c r="K4" s="15" t="s">
        <v>5</v>
      </c>
      <c r="L4" s="16" t="s">
        <v>6</v>
      </c>
      <c r="M4" s="12" t="s">
        <v>201</v>
      </c>
      <c r="N4" s="12" t="s">
        <v>5</v>
      </c>
      <c r="O4" s="12" t="s">
        <v>202</v>
      </c>
      <c r="P4" s="12" t="s">
        <v>5</v>
      </c>
      <c r="Q4" s="12" t="s">
        <v>201</v>
      </c>
      <c r="R4" s="12" t="s">
        <v>5</v>
      </c>
      <c r="S4" s="10" t="s">
        <v>7</v>
      </c>
      <c r="T4" s="10" t="s">
        <v>5</v>
      </c>
      <c r="U4" s="3" t="s">
        <v>8</v>
      </c>
    </row>
    <row r="5" spans="1:21" x14ac:dyDescent="0.25">
      <c r="A5" s="1"/>
      <c r="B5" s="11"/>
      <c r="C5" s="11" t="s">
        <v>9</v>
      </c>
      <c r="D5" s="11" t="s">
        <v>200</v>
      </c>
      <c r="E5" s="12"/>
      <c r="F5" s="13" t="s">
        <v>202</v>
      </c>
      <c r="G5" s="12" t="s">
        <v>10</v>
      </c>
      <c r="H5" s="14" t="s">
        <v>203</v>
      </c>
      <c r="I5" s="15" t="s">
        <v>10</v>
      </c>
      <c r="J5" s="14" t="s">
        <v>204</v>
      </c>
      <c r="K5" s="15" t="s">
        <v>10</v>
      </c>
      <c r="L5" s="16" t="s">
        <v>11</v>
      </c>
      <c r="M5" s="12" t="s">
        <v>205</v>
      </c>
      <c r="N5" s="12" t="s">
        <v>12</v>
      </c>
      <c r="O5" s="12" t="s">
        <v>206</v>
      </c>
      <c r="P5" s="12" t="s">
        <v>12</v>
      </c>
      <c r="Q5" s="12" t="s">
        <v>202</v>
      </c>
      <c r="R5" s="12" t="s">
        <v>12</v>
      </c>
      <c r="S5" s="10" t="s">
        <v>12</v>
      </c>
      <c r="T5" s="10" t="s">
        <v>12</v>
      </c>
      <c r="U5" s="3" t="s">
        <v>10</v>
      </c>
    </row>
    <row r="6" spans="1:21" x14ac:dyDescent="0.25">
      <c r="A6" s="17" t="s">
        <v>149</v>
      </c>
      <c r="B6" s="1"/>
      <c r="C6" s="1"/>
      <c r="D6" s="2"/>
      <c r="E6" s="3"/>
      <c r="F6" s="4"/>
      <c r="G6" s="3"/>
      <c r="H6" s="5"/>
      <c r="I6" s="6"/>
      <c r="J6" s="5"/>
      <c r="K6" s="7"/>
      <c r="L6" s="8"/>
      <c r="M6" s="3"/>
      <c r="N6" s="9"/>
      <c r="O6" s="9"/>
      <c r="P6" s="9"/>
      <c r="Q6" s="3"/>
      <c r="R6" s="9"/>
      <c r="S6" s="10"/>
      <c r="T6" s="10"/>
      <c r="U6" s="3"/>
    </row>
    <row r="7" spans="1:21" x14ac:dyDescent="0.25">
      <c r="A7" s="1"/>
      <c r="B7" s="1" t="s">
        <v>150</v>
      </c>
      <c r="C7" s="1">
        <v>119.43119000378326</v>
      </c>
      <c r="D7" s="2">
        <v>94217.502543882234</v>
      </c>
      <c r="E7" s="3">
        <v>1.4318425955225276</v>
      </c>
      <c r="F7" s="4">
        <v>10.963885134971468</v>
      </c>
      <c r="G7" s="3">
        <v>0.56412046792968107</v>
      </c>
      <c r="H7" s="5">
        <v>3.1994874027506763</v>
      </c>
      <c r="I7" s="6">
        <v>1.1315516537545265</v>
      </c>
      <c r="J7" s="5">
        <v>0.25441552345914281</v>
      </c>
      <c r="K7" s="7">
        <v>0.98090633741321154</v>
      </c>
      <c r="L7" s="8">
        <v>0.8668683697810271</v>
      </c>
      <c r="M7" s="3">
        <v>1461.207063619798</v>
      </c>
      <c r="N7" s="9">
        <v>12.824738126784041</v>
      </c>
      <c r="O7" s="9">
        <v>1457.0365749879284</v>
      </c>
      <c r="P7" s="9">
        <v>8.7538515147537055</v>
      </c>
      <c r="Q7" s="3">
        <v>1450.9422298193488</v>
      </c>
      <c r="R7" s="9">
        <v>10.736725582168219</v>
      </c>
      <c r="S7" s="10">
        <v>1450.9422298193488</v>
      </c>
      <c r="T7" s="10">
        <v>10.736725582168219</v>
      </c>
      <c r="U7" s="3">
        <v>100.70745985536084</v>
      </c>
    </row>
    <row r="8" spans="1:21" x14ac:dyDescent="0.25">
      <c r="A8" s="1"/>
      <c r="B8" s="1" t="s">
        <v>151</v>
      </c>
      <c r="C8" s="1">
        <v>108.89332525477423</v>
      </c>
      <c r="D8" s="2">
        <v>111326.78338286928</v>
      </c>
      <c r="E8" s="3">
        <v>1.3278057334494906</v>
      </c>
      <c r="F8" s="4">
        <v>10.93663021856243</v>
      </c>
      <c r="G8" s="3">
        <v>0.60847535772469274</v>
      </c>
      <c r="H8" s="5">
        <v>3.1921800579299129</v>
      </c>
      <c r="I8" s="6">
        <v>0.76798271296663978</v>
      </c>
      <c r="J8" s="5">
        <v>0.25320345869341931</v>
      </c>
      <c r="K8" s="7">
        <v>0.46856716322999786</v>
      </c>
      <c r="L8" s="8">
        <v>0.61012722723923063</v>
      </c>
      <c r="M8" s="3">
        <v>1454.9752778824154</v>
      </c>
      <c r="N8" s="9">
        <v>6.1029278338110089</v>
      </c>
      <c r="O8" s="9">
        <v>1455.2682122625317</v>
      </c>
      <c r="P8" s="9">
        <v>5.9379120159912873</v>
      </c>
      <c r="Q8" s="3">
        <v>1455.6778706812938</v>
      </c>
      <c r="R8" s="9">
        <v>11.573544889046275</v>
      </c>
      <c r="S8" s="10">
        <v>1455.6778706812938</v>
      </c>
      <c r="T8" s="10">
        <v>11.573544889046275</v>
      </c>
      <c r="U8" s="3">
        <v>99.951734321649781</v>
      </c>
    </row>
    <row r="9" spans="1:21" x14ac:dyDescent="0.25">
      <c r="A9" s="1"/>
      <c r="B9" s="1" t="s">
        <v>152</v>
      </c>
      <c r="C9" s="1">
        <v>81.242504211772939</v>
      </c>
      <c r="D9" s="2">
        <v>15397.31724780036</v>
      </c>
      <c r="E9" s="3">
        <v>2.7957178270286747</v>
      </c>
      <c r="F9" s="4">
        <v>10.988804084693159</v>
      </c>
      <c r="G9" s="3">
        <v>1.0907240330059749</v>
      </c>
      <c r="H9" s="5">
        <v>3.0349044773521427</v>
      </c>
      <c r="I9" s="6">
        <v>1.7054924425300404</v>
      </c>
      <c r="J9" s="5">
        <v>0.24187678211039154</v>
      </c>
      <c r="K9" s="7">
        <v>1.3111161486879277</v>
      </c>
      <c r="L9" s="8">
        <v>0.76876104284750235</v>
      </c>
      <c r="M9" s="3">
        <v>1396.4465388482276</v>
      </c>
      <c r="N9" s="9">
        <v>16.461749569663311</v>
      </c>
      <c r="O9" s="9">
        <v>1416.4417199807219</v>
      </c>
      <c r="P9" s="9">
        <v>13.026126843601901</v>
      </c>
      <c r="Q9" s="3">
        <v>1446.6201241873796</v>
      </c>
      <c r="R9" s="9">
        <v>20.771950835073653</v>
      </c>
      <c r="S9" s="10">
        <v>1446.6201241873796</v>
      </c>
      <c r="T9" s="10">
        <v>20.771950835073653</v>
      </c>
      <c r="U9" s="3">
        <v>96.531668231330855</v>
      </c>
    </row>
    <row r="10" spans="1:21" x14ac:dyDescent="0.25">
      <c r="A10" s="1"/>
      <c r="B10" s="1" t="s">
        <v>153</v>
      </c>
      <c r="C10" s="1">
        <v>124.62493382181391</v>
      </c>
      <c r="D10" s="2">
        <v>134783.24301881113</v>
      </c>
      <c r="E10" s="3">
        <v>1.4639680830284025</v>
      </c>
      <c r="F10" s="4">
        <v>10.944647960842923</v>
      </c>
      <c r="G10" s="3">
        <v>0.77572214243790283</v>
      </c>
      <c r="H10" s="5">
        <v>3.1533761235050339</v>
      </c>
      <c r="I10" s="6">
        <v>1.4874719357899926</v>
      </c>
      <c r="J10" s="5">
        <v>0.25030890310335169</v>
      </c>
      <c r="K10" s="7">
        <v>1.2691839573105144</v>
      </c>
      <c r="L10" s="8">
        <v>0.85324901046718171</v>
      </c>
      <c r="M10" s="3">
        <v>1440.068610908364</v>
      </c>
      <c r="N10" s="9">
        <v>16.379577204595876</v>
      </c>
      <c r="O10" s="9">
        <v>1445.825787934898</v>
      </c>
      <c r="P10" s="9">
        <v>11.467577099898904</v>
      </c>
      <c r="Q10" s="3">
        <v>1454.2838485404318</v>
      </c>
      <c r="R10" s="9">
        <v>14.757527545265475</v>
      </c>
      <c r="S10" s="10">
        <v>1454.2838485404318</v>
      </c>
      <c r="T10" s="10">
        <v>14.757527545265475</v>
      </c>
      <c r="U10" s="3">
        <v>99.022526610170729</v>
      </c>
    </row>
    <row r="11" spans="1:21" x14ac:dyDescent="0.25">
      <c r="A11" s="1"/>
      <c r="B11" s="1" t="s">
        <v>154</v>
      </c>
      <c r="C11" s="1">
        <v>178.40229283754445</v>
      </c>
      <c r="D11" s="2">
        <v>14445.472366362077</v>
      </c>
      <c r="E11" s="3">
        <v>1.5846651131072496</v>
      </c>
      <c r="F11" s="4">
        <v>10.899162516395913</v>
      </c>
      <c r="G11" s="3">
        <v>0.66728880811351055</v>
      </c>
      <c r="H11" s="5">
        <v>3.2482639584104742</v>
      </c>
      <c r="I11" s="6">
        <v>1.5817263587122647</v>
      </c>
      <c r="J11" s="5">
        <v>0.25676934130306972</v>
      </c>
      <c r="K11" s="7">
        <v>1.4340794679555282</v>
      </c>
      <c r="L11" s="8">
        <v>0.90665459297463991</v>
      </c>
      <c r="M11" s="3">
        <v>1473.2919478415517</v>
      </c>
      <c r="N11" s="9">
        <v>18.887751297620298</v>
      </c>
      <c r="O11" s="9">
        <v>1468.7621659252529</v>
      </c>
      <c r="P11" s="9">
        <v>12.280675575388045</v>
      </c>
      <c r="Q11" s="3">
        <v>1462.202370850539</v>
      </c>
      <c r="R11" s="9">
        <v>12.681092485453291</v>
      </c>
      <c r="S11" s="10">
        <v>1462.202370850539</v>
      </c>
      <c r="T11" s="10">
        <v>12.681092485453291</v>
      </c>
      <c r="U11" s="3">
        <v>100.75841601765165</v>
      </c>
    </row>
    <row r="12" spans="1:21" x14ac:dyDescent="0.25">
      <c r="A12" s="1"/>
      <c r="B12" s="1" t="s">
        <v>155</v>
      </c>
      <c r="C12" s="1">
        <v>166.8731416598817</v>
      </c>
      <c r="D12" s="2">
        <v>6977.5589697387304</v>
      </c>
      <c r="E12" s="3">
        <v>1.7115107449155174</v>
      </c>
      <c r="F12" s="4">
        <v>10.904832045697304</v>
      </c>
      <c r="G12" s="3">
        <v>0.67647866913318189</v>
      </c>
      <c r="H12" s="5">
        <v>2.773709052020314</v>
      </c>
      <c r="I12" s="6">
        <v>7.8449834374032781</v>
      </c>
      <c r="J12" s="5">
        <v>0.21937069448732097</v>
      </c>
      <c r="K12" s="7">
        <v>7.8157623904094953</v>
      </c>
      <c r="L12" s="8">
        <v>0.99627519328409753</v>
      </c>
      <c r="M12" s="3">
        <v>1278.5489216527312</v>
      </c>
      <c r="N12" s="9">
        <v>90.648585995394683</v>
      </c>
      <c r="O12" s="9">
        <v>1348.4879435854648</v>
      </c>
      <c r="P12" s="9">
        <v>58.61333664658855</v>
      </c>
      <c r="Q12" s="3">
        <v>1461.2140273533191</v>
      </c>
      <c r="R12" s="9">
        <v>12.857448815507155</v>
      </c>
      <c r="S12" s="10">
        <v>1461.2140273533191</v>
      </c>
      <c r="T12" s="10">
        <v>12.857448815507155</v>
      </c>
      <c r="U12" s="3">
        <v>87.499086220007953</v>
      </c>
    </row>
    <row r="13" spans="1:21" x14ac:dyDescent="0.25">
      <c r="A13" s="1"/>
      <c r="B13" s="1" t="s">
        <v>156</v>
      </c>
      <c r="C13" s="1">
        <v>115.55864370374437</v>
      </c>
      <c r="D13" s="2">
        <v>67206.174534363061</v>
      </c>
      <c r="E13" s="3">
        <v>1.1882903538196172</v>
      </c>
      <c r="F13" s="4">
        <v>11.034137859468521</v>
      </c>
      <c r="G13" s="3">
        <v>1.4489051991880908</v>
      </c>
      <c r="H13" s="5">
        <v>3.1561852020977303</v>
      </c>
      <c r="I13" s="6">
        <v>1.6029313830971281</v>
      </c>
      <c r="J13" s="5">
        <v>0.25258037880737505</v>
      </c>
      <c r="K13" s="7">
        <v>0.68561121831792582</v>
      </c>
      <c r="L13" s="8">
        <v>0.42772337328202537</v>
      </c>
      <c r="M13" s="3">
        <v>1451.769389938966</v>
      </c>
      <c r="N13" s="9">
        <v>8.9123124397281117</v>
      </c>
      <c r="O13" s="9">
        <v>1446.5122961138934</v>
      </c>
      <c r="P13" s="9">
        <v>12.360438599032818</v>
      </c>
      <c r="Q13" s="3">
        <v>1438.7757747888331</v>
      </c>
      <c r="R13" s="9">
        <v>27.623077095344684</v>
      </c>
      <c r="S13" s="10">
        <v>1438.7757747888331</v>
      </c>
      <c r="T13" s="10">
        <v>27.623077095344684</v>
      </c>
      <c r="U13" s="3">
        <v>100.90310216350701</v>
      </c>
    </row>
    <row r="14" spans="1:21" x14ac:dyDescent="0.25">
      <c r="A14" s="1"/>
      <c r="B14" s="1" t="s">
        <v>157</v>
      </c>
      <c r="C14" s="1">
        <v>125.37702904674961</v>
      </c>
      <c r="D14" s="2">
        <v>105059.30506275504</v>
      </c>
      <c r="E14" s="3">
        <v>1.5278488178239591</v>
      </c>
      <c r="F14" s="4">
        <v>11.007553938406245</v>
      </c>
      <c r="G14" s="3">
        <v>0.59768944968138538</v>
      </c>
      <c r="H14" s="5">
        <v>3.0881286410400848</v>
      </c>
      <c r="I14" s="6">
        <v>0.96737678829170592</v>
      </c>
      <c r="J14" s="5">
        <v>0.24653860302426681</v>
      </c>
      <c r="K14" s="7">
        <v>0.76064786351184788</v>
      </c>
      <c r="L14" s="8">
        <v>0.78629947784366272</v>
      </c>
      <c r="M14" s="3">
        <v>1420.600113682048</v>
      </c>
      <c r="N14" s="9">
        <v>9.6979821702032041</v>
      </c>
      <c r="O14" s="9">
        <v>1429.7480026106441</v>
      </c>
      <c r="P14" s="9">
        <v>7.4200039033576104</v>
      </c>
      <c r="Q14" s="3">
        <v>1443.3728258923607</v>
      </c>
      <c r="R14" s="9">
        <v>11.387268195060415</v>
      </c>
      <c r="S14" s="10">
        <v>1443.3728258923607</v>
      </c>
      <c r="T14" s="10">
        <v>11.387268195060415</v>
      </c>
      <c r="U14" s="3">
        <v>98.422257104900567</v>
      </c>
    </row>
    <row r="15" spans="1:21" x14ac:dyDescent="0.25">
      <c r="A15" s="1"/>
      <c r="B15" s="1" t="s">
        <v>158</v>
      </c>
      <c r="C15" s="1">
        <v>130.02567359995135</v>
      </c>
      <c r="D15" s="2">
        <v>6161.3100664587446</v>
      </c>
      <c r="E15" s="3">
        <v>1.2860860550614184</v>
      </c>
      <c r="F15" s="4">
        <v>10.8216565266335</v>
      </c>
      <c r="G15" s="3">
        <v>2.8779849517513605</v>
      </c>
      <c r="H15" s="5">
        <v>3.138782306184059</v>
      </c>
      <c r="I15" s="6">
        <v>3.574763569263709</v>
      </c>
      <c r="J15" s="5">
        <v>0.24635062394399818</v>
      </c>
      <c r="K15" s="7">
        <v>2.1204096758946682</v>
      </c>
      <c r="L15" s="8">
        <v>0.59316081604004023</v>
      </c>
      <c r="M15" s="3">
        <v>1419.6279156411786</v>
      </c>
      <c r="N15" s="9">
        <v>27.018047251850703</v>
      </c>
      <c r="O15" s="9">
        <v>1442.2517293311403</v>
      </c>
      <c r="P15" s="9">
        <v>27.53418831511533</v>
      </c>
      <c r="Q15" s="3">
        <v>1475.7521928532192</v>
      </c>
      <c r="R15" s="9">
        <v>54.602508415915167</v>
      </c>
      <c r="S15" s="10">
        <v>1475.7521928532192</v>
      </c>
      <c r="T15" s="10">
        <v>54.602508415915167</v>
      </c>
      <c r="U15" s="3">
        <v>96.196903688584058</v>
      </c>
    </row>
    <row r="16" spans="1:21" x14ac:dyDescent="0.25">
      <c r="A16" s="1"/>
      <c r="B16" s="1" t="s">
        <v>159</v>
      </c>
      <c r="C16" s="1">
        <v>137.44643740099508</v>
      </c>
      <c r="D16" s="2">
        <v>76994.109663011826</v>
      </c>
      <c r="E16" s="3">
        <v>1.2073557818694851</v>
      </c>
      <c r="F16" s="4">
        <v>10.945685769747751</v>
      </c>
      <c r="G16" s="3">
        <v>0.70766392567380343</v>
      </c>
      <c r="H16" s="5">
        <v>3.2313320191773265</v>
      </c>
      <c r="I16" s="6">
        <v>1.0542125990121924</v>
      </c>
      <c r="J16" s="5">
        <v>0.25652121337133399</v>
      </c>
      <c r="K16" s="7">
        <v>0.78139360901915711</v>
      </c>
      <c r="L16" s="8">
        <v>0.7412106530991287</v>
      </c>
      <c r="M16" s="3">
        <v>1472.0190863171724</v>
      </c>
      <c r="N16" s="9">
        <v>10.283522182194474</v>
      </c>
      <c r="O16" s="9">
        <v>1464.7071550376588</v>
      </c>
      <c r="P16" s="9">
        <v>8.1747028607356924</v>
      </c>
      <c r="Q16" s="3">
        <v>1454.1034631690891</v>
      </c>
      <c r="R16" s="9">
        <v>13.463065391730311</v>
      </c>
      <c r="S16" s="10">
        <v>1454.1034631690891</v>
      </c>
      <c r="T16" s="10">
        <v>13.463065391730311</v>
      </c>
      <c r="U16" s="3">
        <v>101.23207348045494</v>
      </c>
    </row>
    <row r="17" spans="1:21" x14ac:dyDescent="0.25">
      <c r="A17" s="1"/>
      <c r="B17" s="1" t="s">
        <v>160</v>
      </c>
      <c r="C17" s="1">
        <v>150.63789302300844</v>
      </c>
      <c r="D17" s="2">
        <v>35938.247558833813</v>
      </c>
      <c r="E17" s="3">
        <v>1.3393567987063124</v>
      </c>
      <c r="F17" s="4">
        <v>10.992177388010719</v>
      </c>
      <c r="G17" s="3">
        <v>0.34492704793437107</v>
      </c>
      <c r="H17" s="5">
        <v>3.099414828303436</v>
      </c>
      <c r="I17" s="6">
        <v>0.69212187270424153</v>
      </c>
      <c r="J17" s="5">
        <v>0.24709397731173596</v>
      </c>
      <c r="K17" s="7">
        <v>0.60004834661792583</v>
      </c>
      <c r="L17" s="8">
        <v>0.86696920048694859</v>
      </c>
      <c r="M17" s="3">
        <v>1423.4715653710807</v>
      </c>
      <c r="N17" s="9">
        <v>7.6642141603567779</v>
      </c>
      <c r="O17" s="9">
        <v>1432.5473307814063</v>
      </c>
      <c r="P17" s="9">
        <v>5.3134217340356145</v>
      </c>
      <c r="Q17" s="3">
        <v>1446.035596282916</v>
      </c>
      <c r="R17" s="9">
        <v>6.5692014023478578</v>
      </c>
      <c r="S17" s="10">
        <v>1446.035596282916</v>
      </c>
      <c r="T17" s="10">
        <v>6.5692014023478578</v>
      </c>
      <c r="U17" s="3">
        <v>98.43959367460684</v>
      </c>
    </row>
    <row r="18" spans="1:21" x14ac:dyDescent="0.25">
      <c r="A18" s="1"/>
      <c r="B18" s="1" t="s">
        <v>161</v>
      </c>
      <c r="C18" s="1">
        <v>106.55902935153661</v>
      </c>
      <c r="D18" s="2">
        <v>21304.85365759848</v>
      </c>
      <c r="E18" s="3">
        <v>1.5575349771786102</v>
      </c>
      <c r="F18" s="4">
        <v>10.982479663163421</v>
      </c>
      <c r="G18" s="3">
        <v>0.7335240060871655</v>
      </c>
      <c r="H18" s="5">
        <v>3.2704589315302997</v>
      </c>
      <c r="I18" s="6">
        <v>1.0387620362529408</v>
      </c>
      <c r="J18" s="5">
        <v>0.2605000631327436</v>
      </c>
      <c r="K18" s="7">
        <v>0.73550601659958714</v>
      </c>
      <c r="L18" s="8">
        <v>0.70806016289614337</v>
      </c>
      <c r="M18" s="3">
        <v>1492.3997919826793</v>
      </c>
      <c r="N18" s="9">
        <v>9.7987286410473189</v>
      </c>
      <c r="O18" s="9">
        <v>1474.0532056407731</v>
      </c>
      <c r="P18" s="9">
        <v>8.0777292378336369</v>
      </c>
      <c r="Q18" s="3">
        <v>1447.7163829289634</v>
      </c>
      <c r="R18" s="9">
        <v>13.967079269032865</v>
      </c>
      <c r="S18" s="10">
        <v>1447.7163829289634</v>
      </c>
      <c r="T18" s="10">
        <v>13.967079269032865</v>
      </c>
      <c r="U18" s="3">
        <v>103.08647533319434</v>
      </c>
    </row>
    <row r="19" spans="1:21" x14ac:dyDescent="0.25">
      <c r="A19" s="1"/>
      <c r="B19" s="1" t="s">
        <v>162</v>
      </c>
      <c r="C19" s="1">
        <v>105.79664338307906</v>
      </c>
      <c r="D19" s="2">
        <v>19002.384009846181</v>
      </c>
      <c r="E19" s="3">
        <v>1.1182708747334904</v>
      </c>
      <c r="F19" s="4">
        <v>10.965636180525385</v>
      </c>
      <c r="G19" s="3">
        <v>0.44949034365222484</v>
      </c>
      <c r="H19" s="5">
        <v>3.0991363396199811</v>
      </c>
      <c r="I19" s="6">
        <v>1.2184894751421547</v>
      </c>
      <c r="J19" s="5">
        <v>0.24647520723903305</v>
      </c>
      <c r="K19" s="7">
        <v>1.1325524411680055</v>
      </c>
      <c r="L19" s="8">
        <v>0.92947248562477447</v>
      </c>
      <c r="M19" s="3">
        <v>1420.2722571034578</v>
      </c>
      <c r="N19" s="9">
        <v>14.436663967533718</v>
      </c>
      <c r="O19" s="9">
        <v>1432.4783496446128</v>
      </c>
      <c r="P19" s="9">
        <v>9.3543216324111427</v>
      </c>
      <c r="Q19" s="3">
        <v>1450.6382786553754</v>
      </c>
      <c r="R19" s="9">
        <v>8.5553331922179723</v>
      </c>
      <c r="S19" s="10">
        <v>1450.6382786553754</v>
      </c>
      <c r="T19" s="10">
        <v>8.5553331922179723</v>
      </c>
      <c r="U19" s="3">
        <v>97.90671306564002</v>
      </c>
    </row>
    <row r="20" spans="1:21" x14ac:dyDescent="0.25">
      <c r="A20" s="1"/>
      <c r="B20" s="1" t="s">
        <v>163</v>
      </c>
      <c r="C20" s="1">
        <v>98.574688054618662</v>
      </c>
      <c r="D20" s="2">
        <v>9740.4540885790211</v>
      </c>
      <c r="E20" s="3">
        <v>1.1311376235323845</v>
      </c>
      <c r="F20" s="4">
        <v>10.867888949762589</v>
      </c>
      <c r="G20" s="3">
        <v>1.3182084097181619</v>
      </c>
      <c r="H20" s="5">
        <v>3.3306610849279177</v>
      </c>
      <c r="I20" s="6">
        <v>4.4273993207985987</v>
      </c>
      <c r="J20" s="5">
        <v>0.26252723237809977</v>
      </c>
      <c r="K20" s="7">
        <v>4.2266051784329477</v>
      </c>
      <c r="L20" s="8">
        <v>0.95464738375362246</v>
      </c>
      <c r="M20" s="3">
        <v>1502.7587567137441</v>
      </c>
      <c r="N20" s="9">
        <v>56.657143418844385</v>
      </c>
      <c r="O20" s="9">
        <v>1488.2674578500923</v>
      </c>
      <c r="P20" s="9">
        <v>34.587787444793662</v>
      </c>
      <c r="Q20" s="3">
        <v>1467.6610406696284</v>
      </c>
      <c r="R20" s="9">
        <v>25.033524474162618</v>
      </c>
      <c r="S20" s="10">
        <v>1467.6610406696284</v>
      </c>
      <c r="T20" s="10">
        <v>25.033524474162618</v>
      </c>
      <c r="U20" s="3">
        <v>102.39140476387533</v>
      </c>
    </row>
    <row r="21" spans="1:21" x14ac:dyDescent="0.25">
      <c r="A21" s="1"/>
      <c r="B21" s="1" t="s">
        <v>164</v>
      </c>
      <c r="C21" s="1">
        <v>181.09256464341865</v>
      </c>
      <c r="D21" s="2">
        <v>88922.507354545989</v>
      </c>
      <c r="E21" s="3">
        <v>1.0718312798196352</v>
      </c>
      <c r="F21" s="4">
        <v>10.980023950124346</v>
      </c>
      <c r="G21" s="3">
        <v>0.52954569405626317</v>
      </c>
      <c r="H21" s="5">
        <v>3.1885280117855954</v>
      </c>
      <c r="I21" s="6">
        <v>0.76143753898899869</v>
      </c>
      <c r="J21" s="5">
        <v>0.25391727542100523</v>
      </c>
      <c r="K21" s="7">
        <v>0.54714576091576683</v>
      </c>
      <c r="L21" s="8">
        <v>0.71856945960694474</v>
      </c>
      <c r="M21" s="3">
        <v>1458.6460691114646</v>
      </c>
      <c r="N21" s="9">
        <v>7.1424101479429964</v>
      </c>
      <c r="O21" s="9">
        <v>1454.3832688977163</v>
      </c>
      <c r="P21" s="9">
        <v>5.8856966000086004</v>
      </c>
      <c r="Q21" s="3">
        <v>1448.1421762669479</v>
      </c>
      <c r="R21" s="9">
        <v>10.08247217503947</v>
      </c>
      <c r="S21" s="10">
        <v>1448.1421762669479</v>
      </c>
      <c r="T21" s="10">
        <v>10.08247217503947</v>
      </c>
      <c r="U21" s="3">
        <v>100.72533574511267</v>
      </c>
    </row>
    <row r="22" spans="1:21" x14ac:dyDescent="0.25">
      <c r="A22" s="1"/>
      <c r="B22" s="1" t="s">
        <v>165</v>
      </c>
      <c r="C22" s="1">
        <v>109.25954716136108</v>
      </c>
      <c r="D22" s="2">
        <v>10233.417410238542</v>
      </c>
      <c r="E22" s="3">
        <v>1.2982516887416113</v>
      </c>
      <c r="F22" s="4">
        <v>10.944488438971197</v>
      </c>
      <c r="G22" s="3">
        <v>0.75030965267377359</v>
      </c>
      <c r="H22" s="5">
        <v>3.2252400314219529</v>
      </c>
      <c r="I22" s="6">
        <v>1.2067613172313238</v>
      </c>
      <c r="J22" s="5">
        <v>0.2560095897650469</v>
      </c>
      <c r="K22" s="7">
        <v>0.94514988328330296</v>
      </c>
      <c r="L22" s="8">
        <v>0.78321194903045377</v>
      </c>
      <c r="M22" s="3">
        <v>1469.3937352464991</v>
      </c>
      <c r="N22" s="9">
        <v>12.418887879441399</v>
      </c>
      <c r="O22" s="9">
        <v>1463.2442213192498</v>
      </c>
      <c r="P22" s="9">
        <v>9.353501732967743</v>
      </c>
      <c r="Q22" s="3">
        <v>1454.3115767498157</v>
      </c>
      <c r="R22" s="9">
        <v>14.274007288432017</v>
      </c>
      <c r="S22" s="10">
        <v>1454.3115767498157</v>
      </c>
      <c r="T22" s="10">
        <v>14.274007288432017</v>
      </c>
      <c r="U22" s="3">
        <v>101.03706514737303</v>
      </c>
    </row>
    <row r="23" spans="1:21" x14ac:dyDescent="0.25">
      <c r="A23" s="1"/>
      <c r="B23" s="1" t="s">
        <v>166</v>
      </c>
      <c r="C23" s="1">
        <v>138.374949482841</v>
      </c>
      <c r="D23" s="2">
        <v>386392.59588438133</v>
      </c>
      <c r="E23" s="3">
        <v>1.3775737998023836</v>
      </c>
      <c r="F23" s="4">
        <v>10.884414275469052</v>
      </c>
      <c r="G23" s="3">
        <v>0.90627650070663335</v>
      </c>
      <c r="H23" s="5">
        <v>3.2260121597606539</v>
      </c>
      <c r="I23" s="6">
        <v>1.2186686220103939</v>
      </c>
      <c r="J23" s="5">
        <v>0.25466530899721213</v>
      </c>
      <c r="K23" s="7">
        <v>0.81474911140770945</v>
      </c>
      <c r="L23" s="8">
        <v>0.66855673207015631</v>
      </c>
      <c r="M23" s="3">
        <v>1462.4905782994267</v>
      </c>
      <c r="N23" s="9">
        <v>10.660667430819672</v>
      </c>
      <c r="O23" s="9">
        <v>1463.429757382901</v>
      </c>
      <c r="P23" s="9">
        <v>9.4463346441345948</v>
      </c>
      <c r="Q23" s="3">
        <v>1464.7751592057768</v>
      </c>
      <c r="R23" s="9">
        <v>17.216993207745077</v>
      </c>
      <c r="S23" s="10">
        <v>1464.7751592057768</v>
      </c>
      <c r="T23" s="10">
        <v>17.216993207745077</v>
      </c>
      <c r="U23" s="3">
        <v>99.844031973645102</v>
      </c>
    </row>
    <row r="24" spans="1:21" x14ac:dyDescent="0.25">
      <c r="A24" s="1"/>
      <c r="B24" s="1" t="s">
        <v>167</v>
      </c>
      <c r="C24" s="1">
        <v>180.35123026312638</v>
      </c>
      <c r="D24" s="2">
        <v>64241.048896218672</v>
      </c>
      <c r="E24" s="3">
        <v>1.7877042908930523</v>
      </c>
      <c r="F24" s="4">
        <v>10.945703947728896</v>
      </c>
      <c r="G24" s="3">
        <v>0.51319984867965396</v>
      </c>
      <c r="H24" s="5">
        <v>3.2160087525068941</v>
      </c>
      <c r="I24" s="6">
        <v>0.73427476104058365</v>
      </c>
      <c r="J24" s="5">
        <v>0.2553051907328503</v>
      </c>
      <c r="K24" s="7">
        <v>0.52515268257563574</v>
      </c>
      <c r="L24" s="8">
        <v>0.71519914674911511</v>
      </c>
      <c r="M24" s="3">
        <v>1465.7774239299217</v>
      </c>
      <c r="N24" s="9">
        <v>6.8851638365198369</v>
      </c>
      <c r="O24" s="9">
        <v>1461.0233916418397</v>
      </c>
      <c r="P24" s="9">
        <v>5.6873344907704677</v>
      </c>
      <c r="Q24" s="3">
        <v>1454.1003037008843</v>
      </c>
      <c r="R24" s="9">
        <v>9.763400039205294</v>
      </c>
      <c r="S24" s="10">
        <v>1454.1003037008843</v>
      </c>
      <c r="T24" s="10">
        <v>9.763400039205294</v>
      </c>
      <c r="U24" s="3">
        <v>100.80304778145754</v>
      </c>
    </row>
    <row r="25" spans="1:21" x14ac:dyDescent="0.25">
      <c r="A25" s="17" t="s">
        <v>148</v>
      </c>
      <c r="B25" s="1"/>
      <c r="C25" s="1"/>
      <c r="D25" s="1"/>
      <c r="E25" s="1"/>
      <c r="F25" s="1"/>
      <c r="G25" s="1"/>
      <c r="H25" s="5"/>
      <c r="I25" s="6"/>
      <c r="J25" s="5"/>
      <c r="K25" s="7"/>
      <c r="L25" s="8"/>
      <c r="M25" s="1"/>
      <c r="N25" s="1"/>
      <c r="O25" s="1"/>
      <c r="P25" s="1"/>
      <c r="Q25" s="1"/>
      <c r="R25" s="1"/>
      <c r="S25" s="10"/>
      <c r="T25" s="10"/>
      <c r="U25" s="1"/>
    </row>
    <row r="26" spans="1:21" x14ac:dyDescent="0.25">
      <c r="A26" s="1"/>
      <c r="B26" s="1" t="s">
        <v>14</v>
      </c>
      <c r="C26" s="1">
        <v>31.520453274259552</v>
      </c>
      <c r="D26" s="2">
        <v>22335.322939328704</v>
      </c>
      <c r="E26" s="3">
        <v>1.2108215497569228</v>
      </c>
      <c r="F26" s="4">
        <v>11.403026273736193</v>
      </c>
      <c r="G26" s="3">
        <v>2.1877953543492992</v>
      </c>
      <c r="H26" s="5">
        <v>3.0346290595473735</v>
      </c>
      <c r="I26" s="6">
        <v>2.8286055890116475</v>
      </c>
      <c r="J26" s="5">
        <v>0.25097153247071408</v>
      </c>
      <c r="K26" s="7">
        <v>1.7929197041907798</v>
      </c>
      <c r="L26" s="8">
        <v>0.63385284648937212</v>
      </c>
      <c r="M26" s="3">
        <v>1443.4841283293008</v>
      </c>
      <c r="N26" s="9">
        <v>23.187715027973127</v>
      </c>
      <c r="O26" s="9">
        <v>1416.3724087695207</v>
      </c>
      <c r="P26" s="9">
        <v>21.605774775632085</v>
      </c>
      <c r="Q26" s="3">
        <v>1375.8164285325101</v>
      </c>
      <c r="R26" s="9">
        <v>42.073535603576488</v>
      </c>
      <c r="S26" s="21">
        <v>1375.8164285325101</v>
      </c>
      <c r="T26" s="21">
        <v>42.073535603576488</v>
      </c>
      <c r="U26" s="3">
        <v>104.91836689789837</v>
      </c>
    </row>
    <row r="27" spans="1:21" x14ac:dyDescent="0.25">
      <c r="A27" s="1"/>
      <c r="B27" s="1" t="s">
        <v>15</v>
      </c>
      <c r="C27" s="1">
        <v>80.267598827020478</v>
      </c>
      <c r="D27" s="2">
        <v>50424.041070543295</v>
      </c>
      <c r="E27" s="3">
        <v>1.1314877393866511</v>
      </c>
      <c r="F27" s="4">
        <v>11.10772488228984</v>
      </c>
      <c r="G27" s="3">
        <v>1.1260543614664893</v>
      </c>
      <c r="H27" s="5">
        <v>3.0430926897177248</v>
      </c>
      <c r="I27" s="6">
        <v>1.3849324539179915</v>
      </c>
      <c r="J27" s="5">
        <v>0.24515402080571433</v>
      </c>
      <c r="K27" s="7">
        <v>0.8062502570155291</v>
      </c>
      <c r="L27" s="8">
        <v>0.58215854118707144</v>
      </c>
      <c r="M27" s="3">
        <v>1413.4358340407359</v>
      </c>
      <c r="N27" s="9">
        <v>10.233033163505297</v>
      </c>
      <c r="O27" s="9">
        <v>1418.5001943149064</v>
      </c>
      <c r="P27" s="9">
        <v>10.584630862626</v>
      </c>
      <c r="Q27" s="3">
        <v>1426.0933859103739</v>
      </c>
      <c r="R27" s="9">
        <v>21.504434172944912</v>
      </c>
      <c r="S27" s="21">
        <v>1426.0933859103739</v>
      </c>
      <c r="T27" s="21">
        <v>21.504434172944912</v>
      </c>
      <c r="U27" s="3">
        <v>99.112431766762739</v>
      </c>
    </row>
    <row r="28" spans="1:21" x14ac:dyDescent="0.25">
      <c r="A28" s="1"/>
      <c r="B28" s="1" t="s">
        <v>16</v>
      </c>
      <c r="C28" s="1">
        <v>105.57459955389596</v>
      </c>
      <c r="D28" s="2">
        <v>35717.937024331477</v>
      </c>
      <c r="E28" s="3">
        <v>1.4451761671584311</v>
      </c>
      <c r="F28" s="4">
        <v>11.079472136540739</v>
      </c>
      <c r="G28" s="3">
        <v>0.61018662492008391</v>
      </c>
      <c r="H28" s="5">
        <v>2.9391954118986123</v>
      </c>
      <c r="I28" s="6">
        <v>1.9010041205441233</v>
      </c>
      <c r="J28" s="5">
        <v>0.23618170633869348</v>
      </c>
      <c r="K28" s="7">
        <v>1.8004135494642259</v>
      </c>
      <c r="L28" s="8">
        <v>0.94708555863040134</v>
      </c>
      <c r="M28" s="3">
        <v>1366.8161794116832</v>
      </c>
      <c r="N28" s="9">
        <v>22.174617366882558</v>
      </c>
      <c r="O28" s="9">
        <v>1392.0662966726788</v>
      </c>
      <c r="P28" s="9">
        <v>14.403334025884419</v>
      </c>
      <c r="Q28" s="3">
        <v>1430.9552267720057</v>
      </c>
      <c r="R28" s="9">
        <v>11.644904720350269</v>
      </c>
      <c r="S28" s="21">
        <v>1430.9552267720057</v>
      </c>
      <c r="T28" s="21">
        <v>11.644904720350269</v>
      </c>
      <c r="U28" s="3">
        <v>95.51774603702944</v>
      </c>
    </row>
    <row r="29" spans="1:21" x14ac:dyDescent="0.25">
      <c r="A29" s="1"/>
      <c r="B29" s="1" t="s">
        <v>17</v>
      </c>
      <c r="C29" s="1">
        <v>39.459596692762425</v>
      </c>
      <c r="D29" s="2">
        <v>37557.478612414125</v>
      </c>
      <c r="E29" s="3">
        <v>1.3270681996758988</v>
      </c>
      <c r="F29" s="4">
        <v>11.054249971945975</v>
      </c>
      <c r="G29" s="3">
        <v>1.2242289176324652</v>
      </c>
      <c r="H29" s="5">
        <v>3.178013398742662</v>
      </c>
      <c r="I29" s="6">
        <v>1.4314380167657073</v>
      </c>
      <c r="J29" s="5">
        <v>0.25479079289160866</v>
      </c>
      <c r="K29" s="7">
        <v>0.74180749057594697</v>
      </c>
      <c r="L29" s="8">
        <v>0.51822536630125238</v>
      </c>
      <c r="M29" s="3">
        <v>1463.1352766916636</v>
      </c>
      <c r="N29" s="9">
        <v>9.7100654059321414</v>
      </c>
      <c r="O29" s="9">
        <v>1451.831111442857</v>
      </c>
      <c r="P29" s="9">
        <v>11.056190595398903</v>
      </c>
      <c r="Q29" s="3">
        <v>1435.3033278179682</v>
      </c>
      <c r="R29" s="9">
        <v>23.350289085794657</v>
      </c>
      <c r="S29" s="21">
        <v>1435.3033278179682</v>
      </c>
      <c r="T29" s="21">
        <v>23.350289085794657</v>
      </c>
      <c r="U29" s="3">
        <v>101.93909874897365</v>
      </c>
    </row>
    <row r="30" spans="1:21" x14ac:dyDescent="0.25">
      <c r="A30" s="1"/>
      <c r="B30" s="1" t="s">
        <v>18</v>
      </c>
      <c r="C30" s="1">
        <v>86.768629702056629</v>
      </c>
      <c r="D30" s="2">
        <v>98493.840724114809</v>
      </c>
      <c r="E30" s="3">
        <v>1.5372918768873785</v>
      </c>
      <c r="F30" s="4">
        <v>11.049785241883953</v>
      </c>
      <c r="G30" s="3">
        <v>1.0844321114318061</v>
      </c>
      <c r="H30" s="5">
        <v>3.1989767867573131</v>
      </c>
      <c r="I30" s="6">
        <v>1.8123142411851965</v>
      </c>
      <c r="J30" s="5">
        <v>0.25636790315811075</v>
      </c>
      <c r="K30" s="7">
        <v>1.45206401528935</v>
      </c>
      <c r="L30" s="8">
        <v>0.80122088227908295</v>
      </c>
      <c r="M30" s="3">
        <v>1471.23250076709</v>
      </c>
      <c r="N30" s="9">
        <v>19.100822021153817</v>
      </c>
      <c r="O30" s="9">
        <v>1456.9131069787013</v>
      </c>
      <c r="P30" s="9">
        <v>14.020342670494642</v>
      </c>
      <c r="Q30" s="3">
        <v>1436.0737784596477</v>
      </c>
      <c r="R30" s="9">
        <v>20.681562085956784</v>
      </c>
      <c r="S30" s="21">
        <v>1436.0737784596477</v>
      </c>
      <c r="T30" s="21">
        <v>20.681562085956784</v>
      </c>
      <c r="U30" s="3">
        <v>102.44825320500971</v>
      </c>
    </row>
    <row r="31" spans="1:21" x14ac:dyDescent="0.25">
      <c r="A31" s="1"/>
      <c r="B31" s="1" t="s">
        <v>19</v>
      </c>
      <c r="C31" s="1">
        <v>78.934873074031984</v>
      </c>
      <c r="D31" s="2">
        <v>137571.71510063898</v>
      </c>
      <c r="E31" s="3">
        <v>1.0250115861466547</v>
      </c>
      <c r="F31" s="4">
        <v>11.04534803944642</v>
      </c>
      <c r="G31" s="3">
        <v>1.5378695952403529</v>
      </c>
      <c r="H31" s="5">
        <v>3.1746029151262118</v>
      </c>
      <c r="I31" s="6">
        <v>1.8984504416508921</v>
      </c>
      <c r="J31" s="5">
        <v>0.25431240270242383</v>
      </c>
      <c r="K31" s="7">
        <v>1.1131357452888397</v>
      </c>
      <c r="L31" s="8">
        <v>0.58633911155503049</v>
      </c>
      <c r="M31" s="3">
        <v>1460.6771065032653</v>
      </c>
      <c r="N31" s="9">
        <v>14.548857709884828</v>
      </c>
      <c r="O31" s="9">
        <v>1451.0019227599646</v>
      </c>
      <c r="P31" s="9">
        <v>14.659987131796015</v>
      </c>
      <c r="Q31" s="3">
        <v>1436.8397077504515</v>
      </c>
      <c r="R31" s="9">
        <v>29.327028464430327</v>
      </c>
      <c r="S31" s="21">
        <v>1436.8397077504515</v>
      </c>
      <c r="T31" s="21">
        <v>29.327028464430327</v>
      </c>
      <c r="U31" s="3">
        <v>101.65901586824423</v>
      </c>
    </row>
    <row r="32" spans="1:21" x14ac:dyDescent="0.25">
      <c r="A32" s="1"/>
      <c r="B32" s="1" t="s">
        <v>20</v>
      </c>
      <c r="C32" s="1">
        <v>102.83454053713098</v>
      </c>
      <c r="D32" s="2">
        <v>67516.392865254544</v>
      </c>
      <c r="E32" s="3">
        <v>1.8736285462052655</v>
      </c>
      <c r="F32" s="4">
        <v>11.032945230300767</v>
      </c>
      <c r="G32" s="3">
        <v>1.2831043157635362</v>
      </c>
      <c r="H32" s="5">
        <v>3.1664964571530301</v>
      </c>
      <c r="I32" s="6">
        <v>1.4835129095039263</v>
      </c>
      <c r="J32" s="5">
        <v>0.25337816930454599</v>
      </c>
      <c r="K32" s="7">
        <v>0.74461659096060462</v>
      </c>
      <c r="L32" s="8">
        <v>0.50192794831128074</v>
      </c>
      <c r="M32" s="3">
        <v>1455.8739176478844</v>
      </c>
      <c r="N32" s="9">
        <v>9.7037211946720845</v>
      </c>
      <c r="O32" s="9">
        <v>1449.0282830100803</v>
      </c>
      <c r="P32" s="9">
        <v>11.448474815170812</v>
      </c>
      <c r="Q32" s="3">
        <v>1438.9818350969142</v>
      </c>
      <c r="R32" s="9">
        <v>24.461166785608725</v>
      </c>
      <c r="S32" s="21">
        <v>1438.9818350969142</v>
      </c>
      <c r="T32" s="21">
        <v>24.461166785608725</v>
      </c>
      <c r="U32" s="3">
        <v>101.17389129862312</v>
      </c>
    </row>
    <row r="33" spans="1:21" x14ac:dyDescent="0.25">
      <c r="A33" s="1"/>
      <c r="B33" s="1" t="s">
        <v>21</v>
      </c>
      <c r="C33" s="1">
        <v>170.759227818695</v>
      </c>
      <c r="D33" s="2">
        <v>237641.88743373987</v>
      </c>
      <c r="E33" s="3">
        <v>1.002867026578627</v>
      </c>
      <c r="F33" s="4">
        <v>11.003292090381155</v>
      </c>
      <c r="G33" s="3">
        <v>0.45653237438805605</v>
      </c>
      <c r="H33" s="5">
        <v>3.1617138438528571</v>
      </c>
      <c r="I33" s="6">
        <v>1.9774714937010989</v>
      </c>
      <c r="J33" s="5">
        <v>0.25231549847776868</v>
      </c>
      <c r="K33" s="7">
        <v>1.9240508567956458</v>
      </c>
      <c r="L33" s="8">
        <v>0.97298538205197127</v>
      </c>
      <c r="M33" s="3">
        <v>1450.4060372062752</v>
      </c>
      <c r="N33" s="9">
        <v>24.990048596707879</v>
      </c>
      <c r="O33" s="9">
        <v>1447.8620816646319</v>
      </c>
      <c r="P33" s="9">
        <v>15.255384701152138</v>
      </c>
      <c r="Q33" s="3">
        <v>1444.1105768348873</v>
      </c>
      <c r="R33" s="9">
        <v>8.6970247137629713</v>
      </c>
      <c r="S33" s="21">
        <v>1444.1105768348873</v>
      </c>
      <c r="T33" s="21">
        <v>8.6970247137629713</v>
      </c>
      <c r="U33" s="3">
        <v>100.43594032703409</v>
      </c>
    </row>
    <row r="34" spans="1:21" x14ac:dyDescent="0.25">
      <c r="A34" s="1"/>
      <c r="B34" s="1" t="s">
        <v>22</v>
      </c>
      <c r="C34" s="1">
        <v>120.77899253303939</v>
      </c>
      <c r="D34" s="2">
        <v>270574.90600948152</v>
      </c>
      <c r="E34" s="3">
        <v>1.3970059993356356</v>
      </c>
      <c r="F34" s="4">
        <v>11.000864946272776</v>
      </c>
      <c r="G34" s="3">
        <v>0.69536182977709038</v>
      </c>
      <c r="H34" s="5">
        <v>3.2011526502076073</v>
      </c>
      <c r="I34" s="6">
        <v>1.3126391437913985</v>
      </c>
      <c r="J34" s="5">
        <v>0.25540649824004252</v>
      </c>
      <c r="K34" s="7">
        <v>1.113325400546701</v>
      </c>
      <c r="L34" s="8">
        <v>0.84815800733398528</v>
      </c>
      <c r="M34" s="3">
        <v>1466.2976510466724</v>
      </c>
      <c r="N34" s="9">
        <v>14.60120290591783</v>
      </c>
      <c r="O34" s="9">
        <v>1457.4391309976454</v>
      </c>
      <c r="P34" s="9">
        <v>10.156116333006139</v>
      </c>
      <c r="Q34" s="3">
        <v>1444.5308246096743</v>
      </c>
      <c r="R34" s="9">
        <v>13.246106490578995</v>
      </c>
      <c r="S34" s="21">
        <v>1444.5308246096743</v>
      </c>
      <c r="T34" s="21">
        <v>13.246106490578995</v>
      </c>
      <c r="U34" s="3">
        <v>101.50684402618266</v>
      </c>
    </row>
    <row r="35" spans="1:21" x14ac:dyDescent="0.25">
      <c r="A35" s="1"/>
      <c r="B35" s="1" t="s">
        <v>23</v>
      </c>
      <c r="C35" s="1">
        <v>193.5333372556311</v>
      </c>
      <c r="D35" s="2">
        <v>165523.24402937997</v>
      </c>
      <c r="E35" s="3">
        <v>1.8521119735922651</v>
      </c>
      <c r="F35" s="4">
        <v>10.999849870566793</v>
      </c>
      <c r="G35" s="3">
        <v>0.36150422024706341</v>
      </c>
      <c r="H35" s="5">
        <v>3.1724990000493625</v>
      </c>
      <c r="I35" s="6">
        <v>0.892314151823002</v>
      </c>
      <c r="J35" s="5">
        <v>0.25309698806981623</v>
      </c>
      <c r="K35" s="7">
        <v>0.81580588640139529</v>
      </c>
      <c r="L35" s="8">
        <v>0.91425859909842278</v>
      </c>
      <c r="M35" s="3">
        <v>1454.4275752003425</v>
      </c>
      <c r="N35" s="9">
        <v>10.622034899458527</v>
      </c>
      <c r="O35" s="9">
        <v>1450.4900613303396</v>
      </c>
      <c r="P35" s="9">
        <v>6.8890543001468814</v>
      </c>
      <c r="Q35" s="3">
        <v>1444.7066002802612</v>
      </c>
      <c r="R35" s="9">
        <v>6.8861539381306329</v>
      </c>
      <c r="S35" s="21">
        <v>1444.7066002802612</v>
      </c>
      <c r="T35" s="21">
        <v>6.8861539381306329</v>
      </c>
      <c r="U35" s="3">
        <v>100.67286845081176</v>
      </c>
    </row>
    <row r="36" spans="1:21" x14ac:dyDescent="0.25">
      <c r="A36" s="1"/>
      <c r="B36" s="1" t="s">
        <v>24</v>
      </c>
      <c r="C36" s="1">
        <v>108.77024642867211</v>
      </c>
      <c r="D36" s="2">
        <v>77411.694256759351</v>
      </c>
      <c r="E36" s="3">
        <v>1.3495260111158034</v>
      </c>
      <c r="F36" s="4">
        <v>10.992832571222101</v>
      </c>
      <c r="G36" s="3">
        <v>0.91312516449608472</v>
      </c>
      <c r="H36" s="5">
        <v>3.2269601506558061</v>
      </c>
      <c r="I36" s="6">
        <v>2.4646951374745281</v>
      </c>
      <c r="J36" s="5">
        <v>0.25727757941808038</v>
      </c>
      <c r="K36" s="7">
        <v>2.2893065663328231</v>
      </c>
      <c r="L36" s="8">
        <v>0.92883964897929805</v>
      </c>
      <c r="M36" s="3">
        <v>1475.8983538001069</v>
      </c>
      <c r="N36" s="9">
        <v>30.19924646192203</v>
      </c>
      <c r="O36" s="9">
        <v>1463.6575054124148</v>
      </c>
      <c r="P36" s="9">
        <v>19.10776224749884</v>
      </c>
      <c r="Q36" s="3">
        <v>1445.9220812231324</v>
      </c>
      <c r="R36" s="9">
        <v>17.391212327365793</v>
      </c>
      <c r="S36" s="21">
        <v>1445.9220812231324</v>
      </c>
      <c r="T36" s="21">
        <v>17.391212327365793</v>
      </c>
      <c r="U36" s="3">
        <v>102.07315960979149</v>
      </c>
    </row>
    <row r="37" spans="1:21" x14ac:dyDescent="0.25">
      <c r="A37" s="1"/>
      <c r="B37" s="1" t="s">
        <v>25</v>
      </c>
      <c r="C37" s="1">
        <v>209.23093004759124</v>
      </c>
      <c r="D37" s="2">
        <v>39378.380056946597</v>
      </c>
      <c r="E37" s="3">
        <v>1.9696519722236618</v>
      </c>
      <c r="F37" s="4">
        <v>10.992148391962797</v>
      </c>
      <c r="G37" s="3">
        <v>0.35534776539399454</v>
      </c>
      <c r="H37" s="5">
        <v>3.2118674637246589</v>
      </c>
      <c r="I37" s="6">
        <v>0.76178089171850238</v>
      </c>
      <c r="J37" s="5">
        <v>0.25605833896561242</v>
      </c>
      <c r="K37" s="7">
        <v>0.67382348773022993</v>
      </c>
      <c r="L37" s="8">
        <v>0.88453713535679634</v>
      </c>
      <c r="M37" s="3">
        <v>1469.6439335268376</v>
      </c>
      <c r="N37" s="9">
        <v>8.8551054380728829</v>
      </c>
      <c r="O37" s="9">
        <v>1460.0255139609917</v>
      </c>
      <c r="P37" s="9">
        <v>5.8985842956475381</v>
      </c>
      <c r="Q37" s="3">
        <v>1446.0406201665517</v>
      </c>
      <c r="R37" s="9">
        <v>6.7676625686551688</v>
      </c>
      <c r="S37" s="21">
        <v>1446.0406201665517</v>
      </c>
      <c r="T37" s="21">
        <v>6.7676625686551688</v>
      </c>
      <c r="U37" s="3">
        <v>101.63227180696813</v>
      </c>
    </row>
    <row r="38" spans="1:21" x14ac:dyDescent="0.25">
      <c r="A38" s="1"/>
      <c r="B38" s="1" t="s">
        <v>26</v>
      </c>
      <c r="C38" s="1">
        <v>95.209391374239146</v>
      </c>
      <c r="D38" s="2">
        <v>79396.35145385738</v>
      </c>
      <c r="E38" s="3">
        <v>1.0763814132389837</v>
      </c>
      <c r="F38" s="4">
        <v>10.989369473712289</v>
      </c>
      <c r="G38" s="3">
        <v>0.72360531299653952</v>
      </c>
      <c r="H38" s="5">
        <v>3.1917150247813804</v>
      </c>
      <c r="I38" s="6">
        <v>1.4138874201826273</v>
      </c>
      <c r="J38" s="5">
        <v>0.25438740689092953</v>
      </c>
      <c r="K38" s="7">
        <v>1.2146904905999161</v>
      </c>
      <c r="L38" s="8">
        <v>0.85911400954611972</v>
      </c>
      <c r="M38" s="3">
        <v>1461.0625715659207</v>
      </c>
      <c r="N38" s="9">
        <v>15.879932003425438</v>
      </c>
      <c r="O38" s="9">
        <v>1455.155570877102</v>
      </c>
      <c r="P38" s="9">
        <v>10.931855423596176</v>
      </c>
      <c r="Q38" s="3">
        <v>1446.5221439595196</v>
      </c>
      <c r="R38" s="9">
        <v>13.780432246013106</v>
      </c>
      <c r="S38" s="21">
        <v>1446.5221439595196</v>
      </c>
      <c r="T38" s="21">
        <v>13.780432246013106</v>
      </c>
      <c r="U38" s="3">
        <v>101.0051991023518</v>
      </c>
    </row>
    <row r="39" spans="1:21" x14ac:dyDescent="0.25">
      <c r="A39" s="1"/>
      <c r="B39" s="1" t="s">
        <v>27</v>
      </c>
      <c r="C39" s="1">
        <v>126.83102956414905</v>
      </c>
      <c r="D39" s="2">
        <v>155245.2339960259</v>
      </c>
      <c r="E39" s="3">
        <v>1.473602849491523</v>
      </c>
      <c r="F39" s="4">
        <v>10.976433835699956</v>
      </c>
      <c r="G39" s="3">
        <v>0.82739922578179281</v>
      </c>
      <c r="H39" s="5">
        <v>3.242704656415929</v>
      </c>
      <c r="I39" s="6">
        <v>1.3558092915849616</v>
      </c>
      <c r="J39" s="5">
        <v>0.25814717950294169</v>
      </c>
      <c r="K39" s="7">
        <v>1.0740713925637371</v>
      </c>
      <c r="L39" s="8">
        <v>0.79219946288178267</v>
      </c>
      <c r="M39" s="3">
        <v>1480.3554956989112</v>
      </c>
      <c r="N39" s="9">
        <v>14.206529387570072</v>
      </c>
      <c r="O39" s="9">
        <v>1467.4325598235569</v>
      </c>
      <c r="P39" s="9">
        <v>10.522250987828215</v>
      </c>
      <c r="Q39" s="3">
        <v>1448.7647895709099</v>
      </c>
      <c r="R39" s="9">
        <v>15.752391928435827</v>
      </c>
      <c r="S39" s="21">
        <v>1448.7647895709099</v>
      </c>
      <c r="T39" s="21">
        <v>15.752391928435827</v>
      </c>
      <c r="U39" s="3">
        <v>102.1805269119881</v>
      </c>
    </row>
    <row r="40" spans="1:21" x14ac:dyDescent="0.25">
      <c r="A40" s="1"/>
      <c r="B40" s="1" t="s">
        <v>28</v>
      </c>
      <c r="C40" s="1">
        <v>133.2283500892174</v>
      </c>
      <c r="D40" s="2">
        <v>147530.56996481537</v>
      </c>
      <c r="E40" s="3">
        <v>1.4122427977928225</v>
      </c>
      <c r="F40" s="4">
        <v>10.973700665442744</v>
      </c>
      <c r="G40" s="3">
        <v>0.5420468821166986</v>
      </c>
      <c r="H40" s="5">
        <v>3.2276636679332946</v>
      </c>
      <c r="I40" s="6">
        <v>1.1928194424054295</v>
      </c>
      <c r="J40" s="5">
        <v>0.25688580606777606</v>
      </c>
      <c r="K40" s="7">
        <v>1.0625457165543351</v>
      </c>
      <c r="L40" s="8">
        <v>0.89078504154125338</v>
      </c>
      <c r="M40" s="3">
        <v>1473.8893091082655</v>
      </c>
      <c r="N40" s="9">
        <v>13.999444390742724</v>
      </c>
      <c r="O40" s="9">
        <v>1463.8264873891912</v>
      </c>
      <c r="P40" s="9">
        <v>9.24707691847766</v>
      </c>
      <c r="Q40" s="3">
        <v>1449.2388893565644</v>
      </c>
      <c r="R40" s="9">
        <v>10.31896974250958</v>
      </c>
      <c r="S40" s="21">
        <v>1449.2388893565644</v>
      </c>
      <c r="T40" s="21">
        <v>10.31896974250958</v>
      </c>
      <c r="U40" s="3">
        <v>101.70092176884967</v>
      </c>
    </row>
    <row r="41" spans="1:21" x14ac:dyDescent="0.25">
      <c r="A41" s="1"/>
      <c r="B41" s="1" t="s">
        <v>29</v>
      </c>
      <c r="C41" s="1">
        <v>100.71455542014765</v>
      </c>
      <c r="D41" s="2">
        <v>69936.471382228774</v>
      </c>
      <c r="E41" s="3">
        <v>1.3850662000407497</v>
      </c>
      <c r="F41" s="4">
        <v>10.971517124384901</v>
      </c>
      <c r="G41" s="3">
        <v>0.50483418055324025</v>
      </c>
      <c r="H41" s="5">
        <v>3.1502324432535551</v>
      </c>
      <c r="I41" s="6">
        <v>1.3008097013925384</v>
      </c>
      <c r="J41" s="5">
        <v>0.25067326078437241</v>
      </c>
      <c r="K41" s="7">
        <v>1.1988529223312105</v>
      </c>
      <c r="L41" s="8">
        <v>0.92162052685171281</v>
      </c>
      <c r="M41" s="3">
        <v>1441.9469134191345</v>
      </c>
      <c r="N41" s="9">
        <v>15.489917090384552</v>
      </c>
      <c r="O41" s="9">
        <v>1445.0569559797179</v>
      </c>
      <c r="P41" s="9">
        <v>10.026006243987126</v>
      </c>
      <c r="Q41" s="3">
        <v>1449.6177127112749</v>
      </c>
      <c r="R41" s="9">
        <v>9.6100498293112651</v>
      </c>
      <c r="S41" s="21">
        <v>1449.6177127112749</v>
      </c>
      <c r="T41" s="21">
        <v>9.6100498293112651</v>
      </c>
      <c r="U41" s="3">
        <v>99.470839847990447</v>
      </c>
    </row>
    <row r="42" spans="1:21" x14ac:dyDescent="0.25">
      <c r="A42" s="1"/>
      <c r="B42" s="1" t="s">
        <v>30</v>
      </c>
      <c r="C42" s="1">
        <v>164.83059184157037</v>
      </c>
      <c r="D42" s="2">
        <v>134780.41672215061</v>
      </c>
      <c r="E42" s="3">
        <v>1.5303023085141796</v>
      </c>
      <c r="F42" s="4">
        <v>10.962564683861549</v>
      </c>
      <c r="G42" s="3">
        <v>0.61947898036364524</v>
      </c>
      <c r="H42" s="5">
        <v>3.2022141043206283</v>
      </c>
      <c r="I42" s="6">
        <v>0.99700709413082522</v>
      </c>
      <c r="J42" s="5">
        <v>0.25460167718442606</v>
      </c>
      <c r="K42" s="7">
        <v>0.78119711893657839</v>
      </c>
      <c r="L42" s="8">
        <v>0.78354218694663691</v>
      </c>
      <c r="M42" s="3">
        <v>1462.1636326035518</v>
      </c>
      <c r="N42" s="9">
        <v>10.219616497353854</v>
      </c>
      <c r="O42" s="9">
        <v>1457.6956430731948</v>
      </c>
      <c r="P42" s="9">
        <v>7.7145163809002497</v>
      </c>
      <c r="Q42" s="3">
        <v>1451.1714611179768</v>
      </c>
      <c r="R42" s="9">
        <v>11.790001042983818</v>
      </c>
      <c r="S42" s="21">
        <v>1451.1714611179768</v>
      </c>
      <c r="T42" s="21">
        <v>11.790001042983818</v>
      </c>
      <c r="U42" s="3">
        <v>100.75746882984501</v>
      </c>
    </row>
    <row r="43" spans="1:21" x14ac:dyDescent="0.25">
      <c r="A43" s="1"/>
      <c r="B43" s="1" t="s">
        <v>31</v>
      </c>
      <c r="C43" s="1">
        <v>122.30475600975272</v>
      </c>
      <c r="D43" s="2">
        <v>39099.117876829703</v>
      </c>
      <c r="E43" s="3">
        <v>1.030495416925076</v>
      </c>
      <c r="F43" s="4">
        <v>10.951231704897223</v>
      </c>
      <c r="G43" s="3">
        <v>1.1205112246346538</v>
      </c>
      <c r="H43" s="5">
        <v>3.2722381855495359</v>
      </c>
      <c r="I43" s="6">
        <v>7.0187791479428858</v>
      </c>
      <c r="J43" s="5">
        <v>0.2599001926571326</v>
      </c>
      <c r="K43" s="7">
        <v>6.9287600133837524</v>
      </c>
      <c r="L43" s="8">
        <v>0.98717453097444774</v>
      </c>
      <c r="M43" s="3">
        <v>1489.3312209447702</v>
      </c>
      <c r="N43" s="9">
        <v>92.145421459086492</v>
      </c>
      <c r="O43" s="9">
        <v>1474.476169110023</v>
      </c>
      <c r="P43" s="9">
        <v>54.638634621507322</v>
      </c>
      <c r="Q43" s="3">
        <v>1453.1397193759988</v>
      </c>
      <c r="R43" s="9">
        <v>21.320506126003806</v>
      </c>
      <c r="S43" s="21">
        <v>1453.1397193759988</v>
      </c>
      <c r="T43" s="21">
        <v>21.320506126003806</v>
      </c>
      <c r="U43" s="3">
        <v>102.49057272925637</v>
      </c>
    </row>
    <row r="44" spans="1:21" x14ac:dyDescent="0.25">
      <c r="A44" s="1"/>
      <c r="B44" s="1" t="s">
        <v>26</v>
      </c>
      <c r="C44" s="1">
        <v>80.752558483882495</v>
      </c>
      <c r="D44" s="2">
        <v>16551.554744729576</v>
      </c>
      <c r="E44" s="3">
        <v>1.9379665970974347</v>
      </c>
      <c r="F44" s="4">
        <v>10.942552219506489</v>
      </c>
      <c r="G44" s="3">
        <v>0.72403277744320604</v>
      </c>
      <c r="H44" s="5">
        <v>3.1013536875382788</v>
      </c>
      <c r="I44" s="6">
        <v>2.6620374781953231</v>
      </c>
      <c r="J44" s="5">
        <v>0.2461323228680492</v>
      </c>
      <c r="K44" s="7">
        <v>2.5616830546545746</v>
      </c>
      <c r="L44" s="8">
        <v>0.9623016488825763</v>
      </c>
      <c r="M44" s="3">
        <v>1418.4987130062195</v>
      </c>
      <c r="N44" s="9">
        <v>32.617584516068405</v>
      </c>
      <c r="O44" s="9">
        <v>1433.0274528193804</v>
      </c>
      <c r="P44" s="9">
        <v>20.442161754909307</v>
      </c>
      <c r="Q44" s="3">
        <v>1454.6481558121002</v>
      </c>
      <c r="R44" s="9">
        <v>13.773474349736716</v>
      </c>
      <c r="S44" s="21">
        <v>1454.6481558121002</v>
      </c>
      <c r="T44" s="21">
        <v>13.773474349736716</v>
      </c>
      <c r="U44" s="3">
        <v>97.514901272761776</v>
      </c>
    </row>
    <row r="45" spans="1:21" x14ac:dyDescent="0.25">
      <c r="A45" s="1"/>
      <c r="B45" s="1" t="s">
        <v>32</v>
      </c>
      <c r="C45" s="1">
        <v>310.36823914109516</v>
      </c>
      <c r="D45" s="2">
        <v>84678.099453145245</v>
      </c>
      <c r="E45" s="3">
        <v>1.1812149601967281</v>
      </c>
      <c r="F45" s="4">
        <v>10.938846839452509</v>
      </c>
      <c r="G45" s="3">
        <v>0.63226559526631676</v>
      </c>
      <c r="H45" s="5">
        <v>3.1845343125754266</v>
      </c>
      <c r="I45" s="6">
        <v>2.1828700267564125</v>
      </c>
      <c r="J45" s="5">
        <v>0.25264819480884665</v>
      </c>
      <c r="K45" s="7">
        <v>2.0892969560964931</v>
      </c>
      <c r="L45" s="8">
        <v>0.9571330086019999</v>
      </c>
      <c r="M45" s="3">
        <v>1452.1183960443338</v>
      </c>
      <c r="N45" s="9">
        <v>27.164894975447623</v>
      </c>
      <c r="O45" s="9">
        <v>1453.4146543936708</v>
      </c>
      <c r="P45" s="9">
        <v>16.869279827345395</v>
      </c>
      <c r="Q45" s="3">
        <v>1455.2923970833292</v>
      </c>
      <c r="R45" s="9">
        <v>12.026681720249485</v>
      </c>
      <c r="S45" s="21">
        <v>1455.2923970833292</v>
      </c>
      <c r="T45" s="21">
        <v>12.026681720249485</v>
      </c>
      <c r="U45" s="3">
        <v>99.78189942822786</v>
      </c>
    </row>
    <row r="46" spans="1:21" x14ac:dyDescent="0.25">
      <c r="A46" s="1"/>
      <c r="B46" s="1" t="s">
        <v>33</v>
      </c>
      <c r="C46" s="1">
        <v>103.63323793796664</v>
      </c>
      <c r="D46" s="2">
        <v>118071.70507822945</v>
      </c>
      <c r="E46" s="3">
        <v>1.3081999473129124</v>
      </c>
      <c r="F46" s="4">
        <v>10.930766162381223</v>
      </c>
      <c r="G46" s="3">
        <v>0.74084085589742299</v>
      </c>
      <c r="H46" s="5">
        <v>3.0147117408120758</v>
      </c>
      <c r="I46" s="6">
        <v>1.146480696064903</v>
      </c>
      <c r="J46" s="5">
        <v>0.23899847030607799</v>
      </c>
      <c r="K46" s="7">
        <v>0.87497017816759814</v>
      </c>
      <c r="L46" s="8">
        <v>0.76317916313007472</v>
      </c>
      <c r="M46" s="3">
        <v>1381.4882709199126</v>
      </c>
      <c r="N46" s="9">
        <v>10.88018350119296</v>
      </c>
      <c r="O46" s="9">
        <v>1411.347463327088</v>
      </c>
      <c r="P46" s="9">
        <v>8.7417586410383592</v>
      </c>
      <c r="Q46" s="3">
        <v>1456.6979188881969</v>
      </c>
      <c r="R46" s="9">
        <v>14.089337315225862</v>
      </c>
      <c r="S46" s="21">
        <v>1456.6979188881969</v>
      </c>
      <c r="T46" s="21">
        <v>14.089337315225862</v>
      </c>
      <c r="U46" s="3">
        <v>94.836977042866451</v>
      </c>
    </row>
    <row r="47" spans="1:21" x14ac:dyDescent="0.25">
      <c r="A47" s="1"/>
      <c r="B47" s="1" t="s">
        <v>34</v>
      </c>
      <c r="C47" s="1">
        <v>99.543550476197709</v>
      </c>
      <c r="D47" s="2">
        <v>24256.5605165911</v>
      </c>
      <c r="E47" s="3">
        <v>1.4653846103060149</v>
      </c>
      <c r="F47" s="4">
        <v>10.926193781079119</v>
      </c>
      <c r="G47" s="3">
        <v>1.245400948818195</v>
      </c>
      <c r="H47" s="5">
        <v>3.0373222044135337</v>
      </c>
      <c r="I47" s="6">
        <v>2.5383129753848475</v>
      </c>
      <c r="J47" s="5">
        <v>0.24069024500287695</v>
      </c>
      <c r="K47" s="7">
        <v>2.2117886964377536</v>
      </c>
      <c r="L47" s="8">
        <v>0.87136169490778104</v>
      </c>
      <c r="M47" s="3">
        <v>1390.2844411998099</v>
      </c>
      <c r="N47" s="9">
        <v>27.660474532635931</v>
      </c>
      <c r="O47" s="9">
        <v>1417.0499583902033</v>
      </c>
      <c r="P47" s="9">
        <v>19.392121934709735</v>
      </c>
      <c r="Q47" s="3">
        <v>1457.4935637057824</v>
      </c>
      <c r="R47" s="9">
        <v>23.683121783970137</v>
      </c>
      <c r="S47" s="21">
        <v>1457.4935637057824</v>
      </c>
      <c r="T47" s="21">
        <v>23.683121783970137</v>
      </c>
      <c r="U47" s="3">
        <v>95.388719087370205</v>
      </c>
    </row>
    <row r="48" spans="1:21" x14ac:dyDescent="0.25">
      <c r="A48" s="1"/>
      <c r="B48" s="1" t="s">
        <v>35</v>
      </c>
      <c r="C48" s="1">
        <v>127.1194613087675</v>
      </c>
      <c r="D48" s="2">
        <v>67700.630898884207</v>
      </c>
      <c r="E48" s="3">
        <v>2.034567765972346</v>
      </c>
      <c r="F48" s="4">
        <v>10.922128716503199</v>
      </c>
      <c r="G48" s="3">
        <v>0.64829174620330265</v>
      </c>
      <c r="H48" s="5">
        <v>3.2108059703119642</v>
      </c>
      <c r="I48" s="6">
        <v>1.1903592259014664</v>
      </c>
      <c r="J48" s="5">
        <v>0.25434316863551076</v>
      </c>
      <c r="K48" s="7">
        <v>0.99833506323949728</v>
      </c>
      <c r="L48" s="8">
        <v>0.83868385401344026</v>
      </c>
      <c r="M48" s="3">
        <v>1460.8352230256396</v>
      </c>
      <c r="N48" s="9">
        <v>13.049649040201643</v>
      </c>
      <c r="O48" s="9">
        <v>1459.7695803939264</v>
      </c>
      <c r="P48" s="9">
        <v>9.2165569697252749</v>
      </c>
      <c r="Q48" s="3">
        <v>1458.2011378528612</v>
      </c>
      <c r="R48" s="9">
        <v>12.326701375123207</v>
      </c>
      <c r="S48" s="21">
        <v>1458.2011378528612</v>
      </c>
      <c r="T48" s="21">
        <v>12.326701375123207</v>
      </c>
      <c r="U48" s="3">
        <v>100.18063935793228</v>
      </c>
    </row>
    <row r="49" spans="1:21" x14ac:dyDescent="0.25">
      <c r="A49" s="1"/>
      <c r="B49" s="1" t="s">
        <v>36</v>
      </c>
      <c r="C49" s="1">
        <v>81.050022540667513</v>
      </c>
      <c r="D49" s="2">
        <v>91679.969386866738</v>
      </c>
      <c r="E49" s="3">
        <v>1.3770572322480312</v>
      </c>
      <c r="F49" s="4">
        <v>10.919843755498729</v>
      </c>
      <c r="G49" s="3">
        <v>1.3723350337408202</v>
      </c>
      <c r="H49" s="5">
        <v>3.2563324100955922</v>
      </c>
      <c r="I49" s="6">
        <v>2.0991569634950444</v>
      </c>
      <c r="J49" s="5">
        <v>0.25789556958377197</v>
      </c>
      <c r="K49" s="7">
        <v>1.5884446835056352</v>
      </c>
      <c r="L49" s="8">
        <v>0.75670600680613898</v>
      </c>
      <c r="M49" s="3">
        <v>1479.0661839355939</v>
      </c>
      <c r="N49" s="9">
        <v>20.993803608277631</v>
      </c>
      <c r="O49" s="9">
        <v>1470.688788003491</v>
      </c>
      <c r="P49" s="9">
        <v>16.308174866699801</v>
      </c>
      <c r="Q49" s="3">
        <v>1458.598949254776</v>
      </c>
      <c r="R49" s="9">
        <v>26.093288339696073</v>
      </c>
      <c r="S49" s="21">
        <v>1458.598949254776</v>
      </c>
      <c r="T49" s="21">
        <v>26.093288339696073</v>
      </c>
      <c r="U49" s="3">
        <v>101.403211944673</v>
      </c>
    </row>
    <row r="50" spans="1:21" x14ac:dyDescent="0.25">
      <c r="A50" s="1"/>
      <c r="B50" s="1" t="s">
        <v>37</v>
      </c>
      <c r="C50" s="1">
        <v>94.711191590711792</v>
      </c>
      <c r="D50" s="2">
        <v>95593.034373183706</v>
      </c>
      <c r="E50" s="3">
        <v>1.6486329916023279</v>
      </c>
      <c r="F50" s="4">
        <v>10.897910351821276</v>
      </c>
      <c r="G50" s="3">
        <v>0.70724818397169886</v>
      </c>
      <c r="H50" s="5">
        <v>3.1986075417481761</v>
      </c>
      <c r="I50" s="6">
        <v>1.1607639870339466</v>
      </c>
      <c r="J50" s="5">
        <v>0.25281504381078512</v>
      </c>
      <c r="K50" s="7">
        <v>0.92042003447538978</v>
      </c>
      <c r="L50" s="8">
        <v>0.79294330695708626</v>
      </c>
      <c r="M50" s="3">
        <v>1452.9769819995211</v>
      </c>
      <c r="N50" s="9">
        <v>11.973489055469258</v>
      </c>
      <c r="O50" s="9">
        <v>1456.8238134127535</v>
      </c>
      <c r="P50" s="9">
        <v>8.9792659019818757</v>
      </c>
      <c r="Q50" s="3">
        <v>1462.4207066512331</v>
      </c>
      <c r="R50" s="9">
        <v>13.440100022272304</v>
      </c>
      <c r="S50" s="21">
        <v>1462.4207066512331</v>
      </c>
      <c r="T50" s="21">
        <v>13.440100022272304</v>
      </c>
      <c r="U50" s="3">
        <v>99.354240225896618</v>
      </c>
    </row>
    <row r="51" spans="1:21" x14ac:dyDescent="0.25">
      <c r="A51" s="1"/>
      <c r="B51" s="1" t="s">
        <v>38</v>
      </c>
      <c r="C51" s="1">
        <v>129.46013581332244</v>
      </c>
      <c r="D51" s="2">
        <v>71506.891164952147</v>
      </c>
      <c r="E51" s="3">
        <v>1.4686011369668448</v>
      </c>
      <c r="F51" s="4">
        <v>10.894136419979205</v>
      </c>
      <c r="G51" s="3">
        <v>0.72988410410636362</v>
      </c>
      <c r="H51" s="5">
        <v>3.1975186625047862</v>
      </c>
      <c r="I51" s="6">
        <v>1.0810299989257628</v>
      </c>
      <c r="J51" s="5">
        <v>0.252641460072212</v>
      </c>
      <c r="K51" s="7">
        <v>0.79743028105928193</v>
      </c>
      <c r="L51" s="8">
        <v>0.73765786504694753</v>
      </c>
      <c r="M51" s="3">
        <v>1452.0837374557195</v>
      </c>
      <c r="N51" s="9">
        <v>10.367860468889035</v>
      </c>
      <c r="O51" s="9">
        <v>1456.5604468291449</v>
      </c>
      <c r="P51" s="9">
        <v>8.3617643893619515</v>
      </c>
      <c r="Q51" s="3">
        <v>1463.0788676644988</v>
      </c>
      <c r="R51" s="9">
        <v>13.869042255614318</v>
      </c>
      <c r="S51" s="21">
        <v>1463.0788676644988</v>
      </c>
      <c r="T51" s="21">
        <v>13.869042255614318</v>
      </c>
      <c r="U51" s="3">
        <v>99.248493676466609</v>
      </c>
    </row>
    <row r="52" spans="1:21" x14ac:dyDescent="0.25">
      <c r="A52" s="1"/>
      <c r="B52" s="1" t="s">
        <v>39</v>
      </c>
      <c r="C52" s="1">
        <v>42.664573589910759</v>
      </c>
      <c r="D52" s="2">
        <v>39924.556419203778</v>
      </c>
      <c r="E52" s="3">
        <v>1.5367521360539307</v>
      </c>
      <c r="F52" s="4">
        <v>10.863599635032241</v>
      </c>
      <c r="G52" s="3">
        <v>2.3671188504590979</v>
      </c>
      <c r="H52" s="5">
        <v>3.2738328702594903</v>
      </c>
      <c r="I52" s="6">
        <v>3.3102987488551907</v>
      </c>
      <c r="J52" s="5">
        <v>0.25794610947568575</v>
      </c>
      <c r="K52" s="7">
        <v>2.3140497303371506</v>
      </c>
      <c r="L52" s="8">
        <v>0.69904558648594017</v>
      </c>
      <c r="M52" s="3">
        <v>1479.3251836005984</v>
      </c>
      <c r="N52" s="9">
        <v>30.588705523241515</v>
      </c>
      <c r="O52" s="9">
        <v>1474.8551071829675</v>
      </c>
      <c r="P52" s="9">
        <v>25.753080214657075</v>
      </c>
      <c r="Q52" s="3">
        <v>1468.4106344968322</v>
      </c>
      <c r="R52" s="9">
        <v>44.952661533595233</v>
      </c>
      <c r="S52" s="21">
        <v>1468.4106344968322</v>
      </c>
      <c r="T52" s="21">
        <v>44.952661533595233</v>
      </c>
      <c r="U52" s="3">
        <v>100.74328997947539</v>
      </c>
    </row>
    <row r="53" spans="1:21" x14ac:dyDescent="0.25">
      <c r="A53" s="17" t="s">
        <v>147</v>
      </c>
      <c r="B53" s="1"/>
      <c r="C53" s="1"/>
      <c r="D53" s="1"/>
      <c r="E53" s="1"/>
      <c r="F53" s="1"/>
      <c r="G53" s="1"/>
      <c r="H53" s="5"/>
      <c r="I53" s="6"/>
      <c r="J53" s="5"/>
      <c r="K53" s="7"/>
      <c r="L53" s="8"/>
      <c r="M53" s="1"/>
      <c r="N53" s="1"/>
      <c r="O53" s="1"/>
      <c r="P53" s="1"/>
      <c r="Q53" s="1"/>
      <c r="R53" s="1"/>
      <c r="S53" s="10"/>
      <c r="T53" s="10"/>
      <c r="U53" s="1"/>
    </row>
    <row r="54" spans="1:21" x14ac:dyDescent="0.25">
      <c r="A54" s="1"/>
      <c r="B54" s="22" t="s">
        <v>40</v>
      </c>
      <c r="C54" s="22">
        <v>117.32363956891854</v>
      </c>
      <c r="D54" s="2">
        <v>15170.768047305828</v>
      </c>
      <c r="E54" s="3">
        <v>1.6224799432651817</v>
      </c>
      <c r="F54" s="4">
        <v>9.6083428646324727</v>
      </c>
      <c r="G54" s="3">
        <v>1.0107632409343237</v>
      </c>
      <c r="H54" s="5">
        <v>3.8070633099037887</v>
      </c>
      <c r="I54" s="6">
        <v>2.5156950260422102</v>
      </c>
      <c r="J54" s="5">
        <v>0.26530004053465445</v>
      </c>
      <c r="K54" s="7">
        <v>2.3037098634223581</v>
      </c>
      <c r="L54" s="8">
        <v>0.91573495180242281</v>
      </c>
      <c r="M54" s="3">
        <v>1516.9010813775221</v>
      </c>
      <c r="N54" s="9">
        <v>31.138175298371152</v>
      </c>
      <c r="O54" s="9">
        <v>1594.2390812627455</v>
      </c>
      <c r="P54" s="9">
        <v>20.232783450070656</v>
      </c>
      <c r="Q54" s="3">
        <v>1698.0332507954363</v>
      </c>
      <c r="R54" s="9">
        <v>18.624773590243194</v>
      </c>
      <c r="S54" s="21">
        <v>1698.0332507954363</v>
      </c>
      <c r="T54" s="21">
        <v>18.624773590243194</v>
      </c>
      <c r="U54" s="3">
        <v>89.332825530179491</v>
      </c>
    </row>
    <row r="55" spans="1:21" x14ac:dyDescent="0.25">
      <c r="A55" s="1"/>
      <c r="B55" s="22" t="s">
        <v>41</v>
      </c>
      <c r="C55" s="22">
        <v>88.983228009940191</v>
      </c>
      <c r="D55" s="2">
        <v>114252.7359600863</v>
      </c>
      <c r="E55" s="3">
        <v>2.4637997893147876</v>
      </c>
      <c r="F55" s="4">
        <v>9.6022643140412818</v>
      </c>
      <c r="G55" s="3">
        <v>0.74630237358023799</v>
      </c>
      <c r="H55" s="5">
        <v>4.4000483635278904</v>
      </c>
      <c r="I55" s="6">
        <v>1.3471020692179474</v>
      </c>
      <c r="J55" s="5">
        <v>0.30642897723498408</v>
      </c>
      <c r="K55" s="7">
        <v>1.1214797154116423</v>
      </c>
      <c r="L55" s="8">
        <v>0.83251279991182192</v>
      </c>
      <c r="M55" s="3">
        <v>1723.1100300415785</v>
      </c>
      <c r="N55" s="9">
        <v>16.957220086929283</v>
      </c>
      <c r="O55" s="9">
        <v>1712.3500124272639</v>
      </c>
      <c r="P55" s="9">
        <v>11.145707897785655</v>
      </c>
      <c r="Q55" s="3">
        <v>1699.1993220948157</v>
      </c>
      <c r="R55" s="9">
        <v>13.749048714750302</v>
      </c>
      <c r="S55" s="21">
        <v>1699.1993220948157</v>
      </c>
      <c r="T55" s="21">
        <v>13.749048714750302</v>
      </c>
      <c r="U55" s="3">
        <v>101.40717499329538</v>
      </c>
    </row>
    <row r="56" spans="1:21" x14ac:dyDescent="0.25">
      <c r="A56" s="1"/>
      <c r="B56" s="22" t="s">
        <v>42</v>
      </c>
      <c r="C56" s="22">
        <v>122.01996320591746</v>
      </c>
      <c r="D56" s="2">
        <v>122348.37131782463</v>
      </c>
      <c r="E56" s="3">
        <v>2.001214929040505</v>
      </c>
      <c r="F56" s="4">
        <v>9.5990581406198672</v>
      </c>
      <c r="G56" s="3">
        <v>0.37427488180961654</v>
      </c>
      <c r="H56" s="5">
        <v>4.4287489042648298</v>
      </c>
      <c r="I56" s="6">
        <v>1.0656338445787057</v>
      </c>
      <c r="J56" s="5">
        <v>0.30832476227331473</v>
      </c>
      <c r="K56" s="7">
        <v>0.99774435781816917</v>
      </c>
      <c r="L56" s="8">
        <v>0.93629191949381418</v>
      </c>
      <c r="M56" s="3">
        <v>1732.457769000011</v>
      </c>
      <c r="N56" s="9">
        <v>15.15762402599114</v>
      </c>
      <c r="O56" s="9">
        <v>1717.7323481012959</v>
      </c>
      <c r="P56" s="9">
        <v>8.827346212797579</v>
      </c>
      <c r="Q56" s="3">
        <v>1699.8146023709983</v>
      </c>
      <c r="R56" s="9">
        <v>6.8937378921125401</v>
      </c>
      <c r="S56" s="21">
        <v>1699.8146023709983</v>
      </c>
      <c r="T56" s="21">
        <v>6.8937378921125401</v>
      </c>
      <c r="U56" s="3">
        <v>101.92039570571286</v>
      </c>
    </row>
    <row r="57" spans="1:21" x14ac:dyDescent="0.25">
      <c r="A57" s="1"/>
      <c r="B57" s="22" t="s">
        <v>43</v>
      </c>
      <c r="C57" s="22">
        <v>163.63892809837884</v>
      </c>
      <c r="D57" s="2">
        <v>264277.24688512983</v>
      </c>
      <c r="E57" s="3">
        <v>2.2815732597606524</v>
      </c>
      <c r="F57" s="4">
        <v>9.592499124956305</v>
      </c>
      <c r="G57" s="3">
        <v>0.53197961111091918</v>
      </c>
      <c r="H57" s="5">
        <v>4.4153263504365095</v>
      </c>
      <c r="I57" s="6">
        <v>0.96310469173450086</v>
      </c>
      <c r="J57" s="5">
        <v>0.30718025930489362</v>
      </c>
      <c r="K57" s="7">
        <v>0.8028501358306438</v>
      </c>
      <c r="L57" s="8">
        <v>0.83360629713552004</v>
      </c>
      <c r="M57" s="3">
        <v>1726.8160741249194</v>
      </c>
      <c r="N57" s="9">
        <v>12.162168835214175</v>
      </c>
      <c r="O57" s="9">
        <v>1715.218709947942</v>
      </c>
      <c r="P57" s="9">
        <v>7.9735277696390767</v>
      </c>
      <c r="Q57" s="3">
        <v>1701.0738003354261</v>
      </c>
      <c r="R57" s="9">
        <v>9.7977142695395969</v>
      </c>
      <c r="S57" s="21">
        <v>1701.0738003354261</v>
      </c>
      <c r="T57" s="21">
        <v>9.7977142695395969</v>
      </c>
      <c r="U57" s="3">
        <v>101.51329553041245</v>
      </c>
    </row>
    <row r="58" spans="1:21" x14ac:dyDescent="0.25">
      <c r="A58" s="1"/>
      <c r="B58" s="22" t="s">
        <v>44</v>
      </c>
      <c r="C58" s="22">
        <v>161.90565414293573</v>
      </c>
      <c r="D58" s="2">
        <v>155540.42658406016</v>
      </c>
      <c r="E58" s="3">
        <v>1.4984480224526662</v>
      </c>
      <c r="F58" s="4">
        <v>9.5920172455599619</v>
      </c>
      <c r="G58" s="3">
        <v>0.28506062793126863</v>
      </c>
      <c r="H58" s="5">
        <v>4.4787171660686713</v>
      </c>
      <c r="I58" s="6">
        <v>2.5515496295192448</v>
      </c>
      <c r="J58" s="5">
        <v>0.31157479181111208</v>
      </c>
      <c r="K58" s="7">
        <v>2.5355760588677332</v>
      </c>
      <c r="L58" s="8">
        <v>0.99373965904221051</v>
      </c>
      <c r="M58" s="3">
        <v>1748.4515480127536</v>
      </c>
      <c r="N58" s="9">
        <v>38.830175452224921</v>
      </c>
      <c r="O58" s="9">
        <v>1727.035568637466</v>
      </c>
      <c r="P58" s="9">
        <v>21.18223011471332</v>
      </c>
      <c r="Q58" s="3">
        <v>1701.1663374302627</v>
      </c>
      <c r="R58" s="9">
        <v>5.2491909838817037</v>
      </c>
      <c r="S58" s="21">
        <v>1701.1663374302627</v>
      </c>
      <c r="T58" s="21">
        <v>5.2491909838817037</v>
      </c>
      <c r="U58" s="3">
        <v>102.77957596162634</v>
      </c>
    </row>
    <row r="59" spans="1:21" x14ac:dyDescent="0.25">
      <c r="A59" s="1"/>
      <c r="B59" s="22" t="s">
        <v>45</v>
      </c>
      <c r="C59" s="22">
        <v>172.49553854902729</v>
      </c>
      <c r="D59" s="2">
        <v>146892.41265693324</v>
      </c>
      <c r="E59" s="3">
        <v>1.5892782032389468</v>
      </c>
      <c r="F59" s="4">
        <v>9.5863390835408513</v>
      </c>
      <c r="G59" s="3">
        <v>0.42688353131292184</v>
      </c>
      <c r="H59" s="5">
        <v>4.4453873348647708</v>
      </c>
      <c r="I59" s="6">
        <v>1.4202685350094195</v>
      </c>
      <c r="J59" s="5">
        <v>0.30907303705897632</v>
      </c>
      <c r="K59" s="7">
        <v>1.3545970479192742</v>
      </c>
      <c r="L59" s="8">
        <v>0.95376121805746428</v>
      </c>
      <c r="M59" s="3">
        <v>1736.1436354151574</v>
      </c>
      <c r="N59" s="9">
        <v>20.617075102177864</v>
      </c>
      <c r="O59" s="9">
        <v>1720.8396098233752</v>
      </c>
      <c r="P59" s="9">
        <v>11.773366659567841</v>
      </c>
      <c r="Q59" s="3">
        <v>1702.2570045614129</v>
      </c>
      <c r="R59" s="9">
        <v>7.8605756459083977</v>
      </c>
      <c r="S59" s="21">
        <v>1702.2570045614129</v>
      </c>
      <c r="T59" s="21">
        <v>7.8605756459083977</v>
      </c>
      <c r="U59" s="3">
        <v>101.99068828989635</v>
      </c>
    </row>
    <row r="60" spans="1:21" x14ac:dyDescent="0.25">
      <c r="A60" s="1"/>
      <c r="B60" s="22" t="s">
        <v>46</v>
      </c>
      <c r="C60" s="22">
        <v>147.83927746705643</v>
      </c>
      <c r="D60" s="2">
        <v>126787.27028500232</v>
      </c>
      <c r="E60" s="3">
        <v>2.300427947346201</v>
      </c>
      <c r="F60" s="4">
        <v>9.5812301744995345</v>
      </c>
      <c r="G60" s="3">
        <v>0.34256909359068788</v>
      </c>
      <c r="H60" s="5">
        <v>4.3113804083856762</v>
      </c>
      <c r="I60" s="6">
        <v>1.1945191966173294</v>
      </c>
      <c r="J60" s="5">
        <v>0.29959622905839117</v>
      </c>
      <c r="K60" s="7">
        <v>1.1443437102565663</v>
      </c>
      <c r="L60" s="8">
        <v>0.95799524486266008</v>
      </c>
      <c r="M60" s="3">
        <v>1689.306193015173</v>
      </c>
      <c r="N60" s="9">
        <v>17.006055812807858</v>
      </c>
      <c r="O60" s="9">
        <v>1695.539184021449</v>
      </c>
      <c r="P60" s="9">
        <v>9.8456771722613894</v>
      </c>
      <c r="Q60" s="3">
        <v>1703.2352774667397</v>
      </c>
      <c r="R60" s="9">
        <v>6.3068895727401468</v>
      </c>
      <c r="S60" s="21">
        <v>1703.2352774667397</v>
      </c>
      <c r="T60" s="21">
        <v>6.3068895727401468</v>
      </c>
      <c r="U60" s="3">
        <v>99.182198452800733</v>
      </c>
    </row>
    <row r="61" spans="1:21" x14ac:dyDescent="0.25">
      <c r="A61" s="1"/>
      <c r="B61" s="22" t="s">
        <v>47</v>
      </c>
      <c r="C61" s="22">
        <v>201.43773663896528</v>
      </c>
      <c r="D61" s="2">
        <v>8725.6026372182423</v>
      </c>
      <c r="E61" s="3">
        <v>1.1183450654636307</v>
      </c>
      <c r="F61" s="4">
        <v>9.5809947955176025</v>
      </c>
      <c r="G61" s="3">
        <v>0.64689067027543568</v>
      </c>
      <c r="H61" s="5">
        <v>4.0097052866124789</v>
      </c>
      <c r="I61" s="6">
        <v>3.012365163851948</v>
      </c>
      <c r="J61" s="5">
        <v>0.2786260914026224</v>
      </c>
      <c r="K61" s="7">
        <v>2.9420870723177743</v>
      </c>
      <c r="L61" s="8">
        <v>0.97667012871563419</v>
      </c>
      <c r="M61" s="3">
        <v>1584.4392288147972</v>
      </c>
      <c r="N61" s="9">
        <v>41.329285553986892</v>
      </c>
      <c r="O61" s="9">
        <v>1636.1649879058377</v>
      </c>
      <c r="P61" s="9">
        <v>24.486233058948301</v>
      </c>
      <c r="Q61" s="3">
        <v>1703.2805192221135</v>
      </c>
      <c r="R61" s="9">
        <v>11.911187345162489</v>
      </c>
      <c r="S61" s="21">
        <v>1703.2805192221135</v>
      </c>
      <c r="T61" s="21">
        <v>11.911187345162489</v>
      </c>
      <c r="U61" s="3">
        <v>93.022799881396466</v>
      </c>
    </row>
    <row r="62" spans="1:21" x14ac:dyDescent="0.25">
      <c r="A62" s="1"/>
      <c r="B62" s="22" t="s">
        <v>48</v>
      </c>
      <c r="C62" s="22">
        <v>163.88730385848442</v>
      </c>
      <c r="D62" s="2">
        <v>137584.37889767272</v>
      </c>
      <c r="E62" s="3">
        <v>1.8153840866719329</v>
      </c>
      <c r="F62" s="4">
        <v>9.5785420439336839</v>
      </c>
      <c r="G62" s="3">
        <v>0.40228544160774554</v>
      </c>
      <c r="H62" s="5">
        <v>4.5610687946153456</v>
      </c>
      <c r="I62" s="6">
        <v>2.0815544495395222</v>
      </c>
      <c r="J62" s="5">
        <v>0.31685805928703958</v>
      </c>
      <c r="K62" s="7">
        <v>2.0423112764385953</v>
      </c>
      <c r="L62" s="8">
        <v>0.98114717916237637</v>
      </c>
      <c r="M62" s="3">
        <v>1774.3667440115494</v>
      </c>
      <c r="N62" s="9">
        <v>31.678851535518106</v>
      </c>
      <c r="O62" s="9">
        <v>1742.184412891487</v>
      </c>
      <c r="P62" s="9">
        <v>17.33677214412819</v>
      </c>
      <c r="Q62" s="3">
        <v>1703.752008753768</v>
      </c>
      <c r="R62" s="9">
        <v>7.4061319049047825</v>
      </c>
      <c r="S62" s="21">
        <v>1703.752008753768</v>
      </c>
      <c r="T62" s="21">
        <v>7.4061319049047825</v>
      </c>
      <c r="U62" s="3">
        <v>104.14466042563515</v>
      </c>
    </row>
    <row r="63" spans="1:21" x14ac:dyDescent="0.25">
      <c r="A63" s="1"/>
      <c r="B63" s="22" t="s">
        <v>49</v>
      </c>
      <c r="C63" s="22">
        <v>122.84291474041316</v>
      </c>
      <c r="D63" s="2">
        <v>20326.233555205275</v>
      </c>
      <c r="E63" s="3">
        <v>2.1526030390944118</v>
      </c>
      <c r="F63" s="4">
        <v>9.5764864390476152</v>
      </c>
      <c r="G63" s="3">
        <v>0.54838347793609898</v>
      </c>
      <c r="H63" s="5">
        <v>4.2520733631332535</v>
      </c>
      <c r="I63" s="6">
        <v>1.1647421180644568</v>
      </c>
      <c r="J63" s="5">
        <v>0.29532871264781829</v>
      </c>
      <c r="K63" s="7">
        <v>1.0275698335003733</v>
      </c>
      <c r="L63" s="8">
        <v>0.88222948029729242</v>
      </c>
      <c r="M63" s="3">
        <v>1668.1031110526749</v>
      </c>
      <c r="N63" s="9">
        <v>15.102749746599443</v>
      </c>
      <c r="O63" s="9">
        <v>1684.1376097393088</v>
      </c>
      <c r="P63" s="9">
        <v>9.5750825995304467</v>
      </c>
      <c r="Q63" s="3">
        <v>1704.1472265625794</v>
      </c>
      <c r="R63" s="9">
        <v>10.095980445842883</v>
      </c>
      <c r="S63" s="21">
        <v>1704.1472265625794</v>
      </c>
      <c r="T63" s="21">
        <v>10.095980445842883</v>
      </c>
      <c r="U63" s="3">
        <v>97.884917749588539</v>
      </c>
    </row>
    <row r="64" spans="1:21" x14ac:dyDescent="0.25">
      <c r="A64" s="1"/>
      <c r="B64" s="22" t="s">
        <v>50</v>
      </c>
      <c r="C64" s="22">
        <v>98.678909710724355</v>
      </c>
      <c r="D64" s="2">
        <v>117551.88984081514</v>
      </c>
      <c r="E64" s="3">
        <v>1.5141268574834428</v>
      </c>
      <c r="F64" s="4">
        <v>9.5733634808199586</v>
      </c>
      <c r="G64" s="3">
        <v>0.83793943440611718</v>
      </c>
      <c r="H64" s="5">
        <v>4.4095622087789295</v>
      </c>
      <c r="I64" s="6">
        <v>1.9449046856805825</v>
      </c>
      <c r="J64" s="5">
        <v>0.30616726005169714</v>
      </c>
      <c r="K64" s="7">
        <v>1.7551386670714773</v>
      </c>
      <c r="L64" s="8">
        <v>0.90242914215474768</v>
      </c>
      <c r="M64" s="3">
        <v>1721.818489202924</v>
      </c>
      <c r="N64" s="9">
        <v>26.521131191613335</v>
      </c>
      <c r="O64" s="9">
        <v>1714.1373478116316</v>
      </c>
      <c r="P64" s="9">
        <v>16.098965775140073</v>
      </c>
      <c r="Q64" s="3">
        <v>1704.7477819896981</v>
      </c>
      <c r="R64" s="9">
        <v>15.426735349222668</v>
      </c>
      <c r="S64" s="21">
        <v>1704.7477819896981</v>
      </c>
      <c r="T64" s="21">
        <v>15.426735349222668</v>
      </c>
      <c r="U64" s="3">
        <v>101.00136262933287</v>
      </c>
    </row>
    <row r="65" spans="1:21" x14ac:dyDescent="0.25">
      <c r="A65" s="1"/>
      <c r="B65" s="22" t="s">
        <v>51</v>
      </c>
      <c r="C65" s="22">
        <v>102.36897478042972</v>
      </c>
      <c r="D65" s="2">
        <v>99040.500006080038</v>
      </c>
      <c r="E65" s="3">
        <v>2.1120265946797421</v>
      </c>
      <c r="F65" s="4">
        <v>9.5668014809276478</v>
      </c>
      <c r="G65" s="3">
        <v>0.60895993963941408</v>
      </c>
      <c r="H65" s="5">
        <v>4.2651078980545227</v>
      </c>
      <c r="I65" s="6">
        <v>1.6123474007706378</v>
      </c>
      <c r="J65" s="5">
        <v>0.29593443976954031</v>
      </c>
      <c r="K65" s="7">
        <v>1.4929273032154622</v>
      </c>
      <c r="L65" s="8">
        <v>0.92593401552413757</v>
      </c>
      <c r="M65" s="3">
        <v>1671.1169060626007</v>
      </c>
      <c r="N65" s="9">
        <v>21.97713251797677</v>
      </c>
      <c r="O65" s="9">
        <v>1686.6544538088033</v>
      </c>
      <c r="P65" s="9">
        <v>13.262823101904814</v>
      </c>
      <c r="Q65" s="3">
        <v>1706.0101664785868</v>
      </c>
      <c r="R65" s="9">
        <v>11.208802694183078</v>
      </c>
      <c r="S65" s="21">
        <v>1706.0101664785868</v>
      </c>
      <c r="T65" s="21">
        <v>11.208802694183078</v>
      </c>
      <c r="U65" s="3">
        <v>97.954686255591895</v>
      </c>
    </row>
    <row r="66" spans="1:21" x14ac:dyDescent="0.25">
      <c r="A66" s="1"/>
      <c r="B66" s="22" t="s">
        <v>52</v>
      </c>
      <c r="C66" s="22">
        <v>142.43199321963655</v>
      </c>
      <c r="D66" s="2">
        <v>24560.999380740657</v>
      </c>
      <c r="E66" s="3">
        <v>1.6876801483807526</v>
      </c>
      <c r="F66" s="4">
        <v>9.5595237473463506</v>
      </c>
      <c r="G66" s="3">
        <v>0.88651451529518577</v>
      </c>
      <c r="H66" s="5">
        <v>4.2268104135661311</v>
      </c>
      <c r="I66" s="6">
        <v>2.259516433751612</v>
      </c>
      <c r="J66" s="5">
        <v>0.29305406530328026</v>
      </c>
      <c r="K66" s="7">
        <v>2.0783422549148503</v>
      </c>
      <c r="L66" s="8">
        <v>0.91981727765708388</v>
      </c>
      <c r="M66" s="3">
        <v>1656.7730073286516</v>
      </c>
      <c r="N66" s="9">
        <v>30.364738904225646</v>
      </c>
      <c r="O66" s="9">
        <v>1679.24174084533</v>
      </c>
      <c r="P66" s="9">
        <v>18.555376735987352</v>
      </c>
      <c r="Q66" s="3">
        <v>1707.4110194416814</v>
      </c>
      <c r="R66" s="9">
        <v>16.315675853967946</v>
      </c>
      <c r="S66" s="21">
        <v>1707.4110194416814</v>
      </c>
      <c r="T66" s="21">
        <v>16.315675853967946</v>
      </c>
      <c r="U66" s="3">
        <v>97.034222484426266</v>
      </c>
    </row>
    <row r="67" spans="1:21" x14ac:dyDescent="0.25">
      <c r="A67" s="1"/>
      <c r="B67" s="22" t="s">
        <v>53</v>
      </c>
      <c r="C67" s="22">
        <v>176.54051577145381</v>
      </c>
      <c r="D67" s="2">
        <v>137500.14932270025</v>
      </c>
      <c r="E67" s="3">
        <v>1.8875482930927387</v>
      </c>
      <c r="F67" s="4">
        <v>9.5568213717820054</v>
      </c>
      <c r="G67" s="3">
        <v>0.35233916656582098</v>
      </c>
      <c r="H67" s="5">
        <v>4.3451270909552928</v>
      </c>
      <c r="I67" s="6">
        <v>1.112177311160786</v>
      </c>
      <c r="J67" s="5">
        <v>0.30117205864483981</v>
      </c>
      <c r="K67" s="7">
        <v>1.0548912186403574</v>
      </c>
      <c r="L67" s="8">
        <v>0.94849194283541116</v>
      </c>
      <c r="M67" s="3">
        <v>1697.1180780537968</v>
      </c>
      <c r="N67" s="9">
        <v>15.740071271533338</v>
      </c>
      <c r="O67" s="9">
        <v>1701.9701698076603</v>
      </c>
      <c r="P67" s="9">
        <v>9.1803708050969135</v>
      </c>
      <c r="Q67" s="3">
        <v>1707.9313939208994</v>
      </c>
      <c r="R67" s="9">
        <v>6.4829966402181753</v>
      </c>
      <c r="S67" s="21">
        <v>1707.9313939208994</v>
      </c>
      <c r="T67" s="21">
        <v>6.4829966402181753</v>
      </c>
      <c r="U67" s="3">
        <v>99.366876450331034</v>
      </c>
    </row>
    <row r="68" spans="1:21" x14ac:dyDescent="0.25">
      <c r="A68" s="1"/>
      <c r="B68" s="22" t="s">
        <v>54</v>
      </c>
      <c r="C68" s="22">
        <v>147.93436974596696</v>
      </c>
      <c r="D68" s="2">
        <v>83755.535977151405</v>
      </c>
      <c r="E68" s="3">
        <v>2.0442766477416701</v>
      </c>
      <c r="F68" s="4">
        <v>9.5559455922774443</v>
      </c>
      <c r="G68" s="3">
        <v>0.44035625456430372</v>
      </c>
      <c r="H68" s="5">
        <v>4.4929671101661777</v>
      </c>
      <c r="I68" s="6">
        <v>3.6586042883655998</v>
      </c>
      <c r="J68" s="5">
        <v>0.31139069663939661</v>
      </c>
      <c r="K68" s="7">
        <v>3.6320065677133972</v>
      </c>
      <c r="L68" s="8">
        <v>0.99273009088827024</v>
      </c>
      <c r="M68" s="3">
        <v>1747.5466533559402</v>
      </c>
      <c r="N68" s="9">
        <v>55.596715188056578</v>
      </c>
      <c r="O68" s="9">
        <v>1729.6731144359062</v>
      </c>
      <c r="P68" s="9">
        <v>30.394939494583696</v>
      </c>
      <c r="Q68" s="3">
        <v>1708.1000598775297</v>
      </c>
      <c r="R68" s="9">
        <v>8.1027673711387251</v>
      </c>
      <c r="S68" s="21">
        <v>1708.1000598775297</v>
      </c>
      <c r="T68" s="21">
        <v>8.1027673711387251</v>
      </c>
      <c r="U68" s="3">
        <v>102.30938423368703</v>
      </c>
    </row>
    <row r="69" spans="1:21" x14ac:dyDescent="0.25">
      <c r="A69" s="1"/>
      <c r="B69" s="22" t="s">
        <v>55</v>
      </c>
      <c r="C69" s="22">
        <v>127.31958238486294</v>
      </c>
      <c r="D69" s="2">
        <v>122374.97206972496</v>
      </c>
      <c r="E69" s="3">
        <v>1.3689212813185743</v>
      </c>
      <c r="F69" s="4">
        <v>9.5555512583458917</v>
      </c>
      <c r="G69" s="3">
        <v>0.76131674617290623</v>
      </c>
      <c r="H69" s="5">
        <v>4.3267188381525967</v>
      </c>
      <c r="I69" s="6">
        <v>1.8210139104208165</v>
      </c>
      <c r="J69" s="5">
        <v>0.29985627820146449</v>
      </c>
      <c r="K69" s="7">
        <v>1.6542335004293716</v>
      </c>
      <c r="L69" s="8">
        <v>0.90841343438562561</v>
      </c>
      <c r="M69" s="3">
        <v>1690.595991143713</v>
      </c>
      <c r="N69" s="9">
        <v>24.599990271709316</v>
      </c>
      <c r="O69" s="9">
        <v>1698.4672244693729</v>
      </c>
      <c r="P69" s="9">
        <v>15.020132040873705</v>
      </c>
      <c r="Q69" s="3">
        <v>1708.1760083334982</v>
      </c>
      <c r="R69" s="9">
        <v>14.009835770845143</v>
      </c>
      <c r="S69" s="21">
        <v>1708.1760083334982</v>
      </c>
      <c r="T69" s="21">
        <v>14.009835770845143</v>
      </c>
      <c r="U69" s="3">
        <v>98.970831044106717</v>
      </c>
    </row>
    <row r="70" spans="1:21" x14ac:dyDescent="0.25">
      <c r="A70" s="1"/>
      <c r="B70" s="1" t="s">
        <v>56</v>
      </c>
      <c r="C70" s="1">
        <v>457.95150339980739</v>
      </c>
      <c r="D70" s="2">
        <v>45495.183157562853</v>
      </c>
      <c r="E70" s="3">
        <v>2.715946963029618</v>
      </c>
      <c r="F70" s="4">
        <v>9.5542242243854982</v>
      </c>
      <c r="G70" s="3">
        <v>0.27887744225512134</v>
      </c>
      <c r="H70" s="5">
        <v>4.4917619507341673</v>
      </c>
      <c r="I70" s="6">
        <v>1.6953851036220777</v>
      </c>
      <c r="J70" s="5">
        <v>0.31125109399388923</v>
      </c>
      <c r="K70" s="7">
        <v>1.6722912490905657</v>
      </c>
      <c r="L70" s="8">
        <v>0.98637840188510972</v>
      </c>
      <c r="M70" s="3">
        <v>1746.8603709380186</v>
      </c>
      <c r="N70" s="9">
        <v>25.589242311133944</v>
      </c>
      <c r="O70" s="9">
        <v>1729.4503144994012</v>
      </c>
      <c r="P70" s="9">
        <v>14.080923544120765</v>
      </c>
      <c r="Q70" s="3">
        <v>1708.4316118664708</v>
      </c>
      <c r="R70" s="9">
        <v>5.1323661414003254</v>
      </c>
      <c r="S70" s="21">
        <v>1708.4316118664708</v>
      </c>
      <c r="T70" s="21">
        <v>5.1323661414003254</v>
      </c>
      <c r="U70" s="3">
        <v>102.24935893275612</v>
      </c>
    </row>
    <row r="71" spans="1:21" x14ac:dyDescent="0.25">
      <c r="A71" s="1"/>
      <c r="B71" s="22" t="s">
        <v>57</v>
      </c>
      <c r="C71" s="22">
        <v>106.97751837874672</v>
      </c>
      <c r="D71" s="2">
        <v>115352.72681851139</v>
      </c>
      <c r="E71" s="3">
        <v>2.2761944023543603</v>
      </c>
      <c r="F71" s="4">
        <v>9.545864038248089</v>
      </c>
      <c r="G71" s="3">
        <v>0.58063867615313136</v>
      </c>
      <c r="H71" s="5">
        <v>4.5477047553132763</v>
      </c>
      <c r="I71" s="6">
        <v>3.1485321111314266</v>
      </c>
      <c r="J71" s="5">
        <v>0.31485183696195845</v>
      </c>
      <c r="K71" s="7">
        <v>3.094529557554889</v>
      </c>
      <c r="L71" s="8">
        <v>0.98284833958478135</v>
      </c>
      <c r="M71" s="3">
        <v>1764.5381967445453</v>
      </c>
      <c r="N71" s="9">
        <v>47.769445920885119</v>
      </c>
      <c r="O71" s="9">
        <v>1739.7413663183254</v>
      </c>
      <c r="P71" s="9">
        <v>26.212800529697802</v>
      </c>
      <c r="Q71" s="3">
        <v>1710.0425162177767</v>
      </c>
      <c r="R71" s="9">
        <v>10.682003278169873</v>
      </c>
      <c r="S71" s="21">
        <v>1710.0425162177767</v>
      </c>
      <c r="T71" s="21">
        <v>10.682003278169873</v>
      </c>
      <c r="U71" s="3">
        <v>103.18680266776646</v>
      </c>
    </row>
    <row r="72" spans="1:21" x14ac:dyDescent="0.25">
      <c r="A72" s="1"/>
      <c r="B72" s="22" t="s">
        <v>58</v>
      </c>
      <c r="C72" s="22">
        <v>171.06391493170199</v>
      </c>
      <c r="D72" s="2">
        <v>38634.435458583583</v>
      </c>
      <c r="E72" s="3">
        <v>1.8048854643510579</v>
      </c>
      <c r="F72" s="4">
        <v>9.5455329248599305</v>
      </c>
      <c r="G72" s="3">
        <v>0.57633887453329924</v>
      </c>
      <c r="H72" s="5">
        <v>4.4272262458331744</v>
      </c>
      <c r="I72" s="6">
        <v>1.9368906966678285</v>
      </c>
      <c r="J72" s="5">
        <v>0.30650010077897155</v>
      </c>
      <c r="K72" s="7">
        <v>1.849156313711763</v>
      </c>
      <c r="L72" s="8">
        <v>0.95470349302260515</v>
      </c>
      <c r="M72" s="3">
        <v>1723.4609709275101</v>
      </c>
      <c r="N72" s="9">
        <v>27.965058269066731</v>
      </c>
      <c r="O72" s="9">
        <v>1717.4475129655916</v>
      </c>
      <c r="P72" s="9">
        <v>16.044454543221377</v>
      </c>
      <c r="Q72" s="3">
        <v>1710.106339952968</v>
      </c>
      <c r="R72" s="9">
        <v>10.602801062637241</v>
      </c>
      <c r="S72" s="21">
        <v>1710.106339952968</v>
      </c>
      <c r="T72" s="21">
        <v>10.602801062637241</v>
      </c>
      <c r="U72" s="3">
        <v>100.78092400820579</v>
      </c>
    </row>
    <row r="73" spans="1:21" x14ac:dyDescent="0.25">
      <c r="A73" s="1"/>
      <c r="B73" s="1" t="s">
        <v>59</v>
      </c>
      <c r="C73" s="1">
        <v>121.42647957990498</v>
      </c>
      <c r="D73" s="2">
        <v>93154.002457668423</v>
      </c>
      <c r="E73" s="3">
        <v>1.8670538103386318</v>
      </c>
      <c r="F73" s="4">
        <v>9.5435045122827855</v>
      </c>
      <c r="G73" s="3">
        <v>0.23521631557201325</v>
      </c>
      <c r="H73" s="5">
        <v>4.5467988987646635</v>
      </c>
      <c r="I73" s="6">
        <v>2.9743443915846566</v>
      </c>
      <c r="J73" s="5">
        <v>0.31471131278505199</v>
      </c>
      <c r="K73" s="7">
        <v>2.9650291473508026</v>
      </c>
      <c r="L73" s="8">
        <v>0.99686813529051643</v>
      </c>
      <c r="M73" s="3">
        <v>1763.8492024164279</v>
      </c>
      <c r="N73" s="9">
        <v>45.754774566131459</v>
      </c>
      <c r="O73" s="9">
        <v>1739.5755560362495</v>
      </c>
      <c r="P73" s="9">
        <v>24.761136002328726</v>
      </c>
      <c r="Q73" s="3">
        <v>1710.4973635506017</v>
      </c>
      <c r="R73" s="9">
        <v>4.32770877835992</v>
      </c>
      <c r="S73" s="21">
        <v>1710.4973635506017</v>
      </c>
      <c r="T73" s="21">
        <v>4.32770877835992</v>
      </c>
      <c r="U73" s="3">
        <v>103.11908337321725</v>
      </c>
    </row>
    <row r="74" spans="1:21" x14ac:dyDescent="0.25">
      <c r="A74" s="1"/>
      <c r="B74" s="22" t="s">
        <v>60</v>
      </c>
      <c r="C74" s="22">
        <v>147.42125553530255</v>
      </c>
      <c r="D74" s="2">
        <v>27363.318132873861</v>
      </c>
      <c r="E74" s="3">
        <v>1.7549553728741147</v>
      </c>
      <c r="F74" s="4">
        <v>9.5423566999141016</v>
      </c>
      <c r="G74" s="3">
        <v>0.84714191864900423</v>
      </c>
      <c r="H74" s="5">
        <v>4.4299298611755935</v>
      </c>
      <c r="I74" s="6">
        <v>1.3924937404226225</v>
      </c>
      <c r="J74" s="5">
        <v>0.3065852254927362</v>
      </c>
      <c r="K74" s="7">
        <v>1.1051648685982876</v>
      </c>
      <c r="L74" s="8">
        <v>0.79365876952730097</v>
      </c>
      <c r="M74" s="3">
        <v>1723.88097187944</v>
      </c>
      <c r="N74" s="9">
        <v>16.717053375005889</v>
      </c>
      <c r="O74" s="9">
        <v>1717.9532080538638</v>
      </c>
      <c r="P74" s="9">
        <v>11.535713915677547</v>
      </c>
      <c r="Q74" s="3">
        <v>1710.7186592815979</v>
      </c>
      <c r="R74" s="9">
        <v>15.584456813083307</v>
      </c>
      <c r="S74" s="21">
        <v>1710.7186592815979</v>
      </c>
      <c r="T74" s="21">
        <v>15.584456813083307</v>
      </c>
      <c r="U74" s="3">
        <v>100.76940252720277</v>
      </c>
    </row>
    <row r="75" spans="1:21" x14ac:dyDescent="0.25">
      <c r="A75" s="1"/>
      <c r="B75" s="22" t="s">
        <v>61</v>
      </c>
      <c r="C75" s="22">
        <v>133.26802490911817</v>
      </c>
      <c r="D75" s="2">
        <v>33917.3561074729</v>
      </c>
      <c r="E75" s="3">
        <v>1.7595673996284513</v>
      </c>
      <c r="F75" s="4">
        <v>9.5414454055459963</v>
      </c>
      <c r="G75" s="3">
        <v>0.69217053331302947</v>
      </c>
      <c r="H75" s="5">
        <v>4.3396718821334055</v>
      </c>
      <c r="I75" s="6">
        <v>1.3647851456968116</v>
      </c>
      <c r="J75" s="5">
        <v>0.30030999667362146</v>
      </c>
      <c r="K75" s="7">
        <v>1.1762391112047854</v>
      </c>
      <c r="L75" s="8">
        <v>0.86184929174638625</v>
      </c>
      <c r="M75" s="3">
        <v>1692.8457374399759</v>
      </c>
      <c r="N75" s="9">
        <v>17.512081819428204</v>
      </c>
      <c r="O75" s="9">
        <v>1700.9333459825298</v>
      </c>
      <c r="P75" s="9">
        <v>11.263006443441782</v>
      </c>
      <c r="Q75" s="3">
        <v>1710.8943694053369</v>
      </c>
      <c r="R75" s="9">
        <v>12.732858637406935</v>
      </c>
      <c r="S75" s="21">
        <v>1710.8943694053369</v>
      </c>
      <c r="T75" s="21">
        <v>12.732858637406935</v>
      </c>
      <c r="U75" s="3">
        <v>98.94507619592936</v>
      </c>
    </row>
    <row r="76" spans="1:21" x14ac:dyDescent="0.25">
      <c r="A76" s="1"/>
      <c r="B76" s="22" t="s">
        <v>62</v>
      </c>
      <c r="C76" s="22">
        <v>95.003276079433419</v>
      </c>
      <c r="D76" s="2">
        <v>113737.90046239317</v>
      </c>
      <c r="E76" s="3">
        <v>1.7679894753198031</v>
      </c>
      <c r="F76" s="4">
        <v>9.5405621509594134</v>
      </c>
      <c r="G76" s="3">
        <v>0.65437905409815633</v>
      </c>
      <c r="H76" s="5">
        <v>4.6071209267936322</v>
      </c>
      <c r="I76" s="6">
        <v>1.2352557098867507</v>
      </c>
      <c r="J76" s="5">
        <v>0.31878824730969235</v>
      </c>
      <c r="K76" s="7">
        <v>1.0476854119273697</v>
      </c>
      <c r="L76" s="8">
        <v>0.84815265660534567</v>
      </c>
      <c r="M76" s="3">
        <v>1783.8086737854132</v>
      </c>
      <c r="N76" s="9">
        <v>16.325904984164367</v>
      </c>
      <c r="O76" s="9">
        <v>1750.5583429155413</v>
      </c>
      <c r="P76" s="9">
        <v>10.306029550539733</v>
      </c>
      <c r="Q76" s="3">
        <v>1711.0646853648866</v>
      </c>
      <c r="R76" s="9">
        <v>12.037298833067666</v>
      </c>
      <c r="S76" s="21">
        <v>1711.0646853648866</v>
      </c>
      <c r="T76" s="21">
        <v>12.037298833067666</v>
      </c>
      <c r="U76" s="3">
        <v>104.25138739889393</v>
      </c>
    </row>
    <row r="77" spans="1:21" x14ac:dyDescent="0.25">
      <c r="A77" s="1"/>
      <c r="B77" s="22" t="s">
        <v>63</v>
      </c>
      <c r="C77" s="22">
        <v>92.19493377656093</v>
      </c>
      <c r="D77" s="2">
        <v>177310.78644758693</v>
      </c>
      <c r="E77" s="3">
        <v>1.3771374327709471</v>
      </c>
      <c r="F77" s="4">
        <v>9.5397995446755282</v>
      </c>
      <c r="G77" s="3">
        <v>0.89406963020496655</v>
      </c>
      <c r="H77" s="5">
        <v>4.5401473930109821</v>
      </c>
      <c r="I77" s="6">
        <v>3.6770141044556985</v>
      </c>
      <c r="J77" s="5">
        <v>0.31412892393825032</v>
      </c>
      <c r="K77" s="7">
        <v>3.5666612147372923</v>
      </c>
      <c r="L77" s="8">
        <v>0.96998845079634488</v>
      </c>
      <c r="M77" s="3">
        <v>1760.9929468475273</v>
      </c>
      <c r="N77" s="9">
        <v>54.961748441395912</v>
      </c>
      <c r="O77" s="9">
        <v>1738.3572174868445</v>
      </c>
      <c r="P77" s="9">
        <v>30.605912932047886</v>
      </c>
      <c r="Q77" s="3">
        <v>1711.2117467241771</v>
      </c>
      <c r="R77" s="9">
        <v>16.446869289168262</v>
      </c>
      <c r="S77" s="21">
        <v>1711.2117467241771</v>
      </c>
      <c r="T77" s="21">
        <v>16.446869289168262</v>
      </c>
      <c r="U77" s="3">
        <v>102.9091198221756</v>
      </c>
    </row>
    <row r="78" spans="1:21" x14ac:dyDescent="0.25">
      <c r="A78" s="1"/>
      <c r="B78" s="22" t="s">
        <v>64</v>
      </c>
      <c r="C78" s="22">
        <v>237.39088264571893</v>
      </c>
      <c r="D78" s="2">
        <v>71506.81679714816</v>
      </c>
      <c r="E78" s="3">
        <v>1.4472096160451211</v>
      </c>
      <c r="F78" s="4">
        <v>9.5393725090456094</v>
      </c>
      <c r="G78" s="3">
        <v>0.42670877374115068</v>
      </c>
      <c r="H78" s="5">
        <v>4.4512757561487728</v>
      </c>
      <c r="I78" s="6">
        <v>1.4298280378439483</v>
      </c>
      <c r="J78" s="5">
        <v>0.30796618493172911</v>
      </c>
      <c r="K78" s="7">
        <v>1.3646713304737514</v>
      </c>
      <c r="L78" s="8">
        <v>0.95443038907780309</v>
      </c>
      <c r="M78" s="3">
        <v>1730.6907345827381</v>
      </c>
      <c r="N78" s="9">
        <v>20.713537968793048</v>
      </c>
      <c r="O78" s="9">
        <v>1721.9370106908275</v>
      </c>
      <c r="P78" s="9">
        <v>11.855498021087897</v>
      </c>
      <c r="Q78" s="3">
        <v>1711.2941004196962</v>
      </c>
      <c r="R78" s="9">
        <v>7.850183986988327</v>
      </c>
      <c r="S78" s="21">
        <v>1711.2941004196962</v>
      </c>
      <c r="T78" s="21">
        <v>7.850183986988327</v>
      </c>
      <c r="U78" s="3">
        <v>101.1334483160016</v>
      </c>
    </row>
    <row r="79" spans="1:21" x14ac:dyDescent="0.25">
      <c r="A79" s="1"/>
      <c r="B79" s="1" t="s">
        <v>65</v>
      </c>
      <c r="C79" s="1">
        <v>205.09797152452339</v>
      </c>
      <c r="D79" s="2">
        <v>36182.197733201509</v>
      </c>
      <c r="E79" s="3">
        <v>1.855089618371391</v>
      </c>
      <c r="F79" s="4">
        <v>9.5363913553580151</v>
      </c>
      <c r="G79" s="3">
        <v>0.36596348267609496</v>
      </c>
      <c r="H79" s="5">
        <v>4.5661884600277221</v>
      </c>
      <c r="I79" s="6">
        <v>1.4516586695372753</v>
      </c>
      <c r="J79" s="5">
        <v>0.31581781373037349</v>
      </c>
      <c r="K79" s="7">
        <v>1.4047717331261744</v>
      </c>
      <c r="L79" s="8">
        <v>0.96770112878804582</v>
      </c>
      <c r="M79" s="3">
        <v>1769.2724184038384</v>
      </c>
      <c r="N79" s="9">
        <v>21.735341701073253</v>
      </c>
      <c r="O79" s="9">
        <v>1743.1187710618667</v>
      </c>
      <c r="P79" s="9">
        <v>12.092354749298465</v>
      </c>
      <c r="Q79" s="3">
        <v>1711.869093875127</v>
      </c>
      <c r="R79" s="9">
        <v>6.7321523123582665</v>
      </c>
      <c r="S79" s="21">
        <v>1711.869093875127</v>
      </c>
      <c r="T79" s="21">
        <v>6.7321523123582665</v>
      </c>
      <c r="U79" s="3">
        <v>103.35325433084189</v>
      </c>
    </row>
    <row r="80" spans="1:21" x14ac:dyDescent="0.25">
      <c r="A80" s="1"/>
      <c r="B80" s="22" t="s">
        <v>66</v>
      </c>
      <c r="C80" s="22">
        <v>65.446461086744179</v>
      </c>
      <c r="D80" s="2">
        <v>52337.633573922954</v>
      </c>
      <c r="E80" s="3">
        <v>1.9110860176171989</v>
      </c>
      <c r="F80" s="4">
        <v>9.532707944825443</v>
      </c>
      <c r="G80" s="3">
        <v>1.0038813849410622</v>
      </c>
      <c r="H80" s="5">
        <v>4.5201633156541412</v>
      </c>
      <c r="I80" s="6">
        <v>8.2555302890215021</v>
      </c>
      <c r="J80" s="5">
        <v>0.31251375653499242</v>
      </c>
      <c r="K80" s="7">
        <v>8.1942664417213251</v>
      </c>
      <c r="L80" s="8">
        <v>0.99257905365792798</v>
      </c>
      <c r="M80" s="3">
        <v>1753.0649256936845</v>
      </c>
      <c r="N80" s="9">
        <v>125.79074203236792</v>
      </c>
      <c r="O80" s="9">
        <v>1734.6879687470887</v>
      </c>
      <c r="P80" s="9">
        <v>68.744814003438137</v>
      </c>
      <c r="Q80" s="3">
        <v>1712.5797265187673</v>
      </c>
      <c r="R80" s="9">
        <v>18.464036115005115</v>
      </c>
      <c r="S80" s="21">
        <v>1712.5797265187673</v>
      </c>
      <c r="T80" s="21">
        <v>18.464036115005115</v>
      </c>
      <c r="U80" s="3">
        <v>102.36398916488479</v>
      </c>
    </row>
    <row r="81" spans="1:21" x14ac:dyDescent="0.25">
      <c r="A81" s="1"/>
      <c r="B81" s="22" t="s">
        <v>67</v>
      </c>
      <c r="C81" s="22">
        <v>90.01728379979599</v>
      </c>
      <c r="D81" s="2">
        <v>180446.81761059409</v>
      </c>
      <c r="E81" s="3">
        <v>2.0468439684381288</v>
      </c>
      <c r="F81" s="4">
        <v>9.532604677308786</v>
      </c>
      <c r="G81" s="3">
        <v>0.87482452712142755</v>
      </c>
      <c r="H81" s="5">
        <v>4.4898006536695343</v>
      </c>
      <c r="I81" s="6">
        <v>1.7973682998269696</v>
      </c>
      <c r="J81" s="5">
        <v>0.31041118879717328</v>
      </c>
      <c r="K81" s="7">
        <v>1.5701002681261034</v>
      </c>
      <c r="L81" s="8">
        <v>0.87355511292663557</v>
      </c>
      <c r="M81" s="3">
        <v>1742.7298793849914</v>
      </c>
      <c r="N81" s="9">
        <v>23.976035348624691</v>
      </c>
      <c r="O81" s="9">
        <v>1729.0876215212261</v>
      </c>
      <c r="P81" s="9">
        <v>14.926870207133902</v>
      </c>
      <c r="Q81" s="3">
        <v>1712.5996527408743</v>
      </c>
      <c r="R81" s="9">
        <v>16.089985758279681</v>
      </c>
      <c r="S81" s="21">
        <v>1712.5996527408743</v>
      </c>
      <c r="T81" s="21">
        <v>16.089985758279681</v>
      </c>
      <c r="U81" s="3">
        <v>101.75932691542336</v>
      </c>
    </row>
    <row r="82" spans="1:21" x14ac:dyDescent="0.25">
      <c r="A82" s="1"/>
      <c r="B82" s="22" t="s">
        <v>68</v>
      </c>
      <c r="C82" s="22">
        <v>139.79809081515614</v>
      </c>
      <c r="D82" s="2">
        <v>100630.15999270312</v>
      </c>
      <c r="E82" s="3">
        <v>1.61817130017441</v>
      </c>
      <c r="F82" s="4">
        <v>9.5318126898139841</v>
      </c>
      <c r="G82" s="3">
        <v>0.8159895167570983</v>
      </c>
      <c r="H82" s="5">
        <v>4.4097048341780356</v>
      </c>
      <c r="I82" s="6">
        <v>1.6982639612953385</v>
      </c>
      <c r="J82" s="5">
        <v>0.30484827746411569</v>
      </c>
      <c r="K82" s="7">
        <v>1.4893829563873262</v>
      </c>
      <c r="L82" s="8">
        <v>0.87700321642067358</v>
      </c>
      <c r="M82" s="3">
        <v>1715.3055377021496</v>
      </c>
      <c r="N82" s="9">
        <v>22.431073932926097</v>
      </c>
      <c r="O82" s="9">
        <v>1714.1641184630353</v>
      </c>
      <c r="P82" s="9">
        <v>14.057199234373456</v>
      </c>
      <c r="Q82" s="3">
        <v>1712.7524780256945</v>
      </c>
      <c r="R82" s="9">
        <v>15.007439800387942</v>
      </c>
      <c r="S82" s="21">
        <v>1712.7524780256945</v>
      </c>
      <c r="T82" s="21">
        <v>15.007439800387942</v>
      </c>
      <c r="U82" s="3">
        <v>100.14906180018481</v>
      </c>
    </row>
    <row r="83" spans="1:21" x14ac:dyDescent="0.25">
      <c r="A83" s="1"/>
      <c r="B83" s="1" t="s">
        <v>69</v>
      </c>
      <c r="C83" s="1">
        <v>112.91422594266035</v>
      </c>
      <c r="D83" s="2">
        <v>27351.895934221593</v>
      </c>
      <c r="E83" s="3">
        <v>1.6762632823948354</v>
      </c>
      <c r="F83" s="4">
        <v>9.5310889716897496</v>
      </c>
      <c r="G83" s="3">
        <v>0.72834796189776696</v>
      </c>
      <c r="H83" s="5">
        <v>3.9784266344042609</v>
      </c>
      <c r="I83" s="6">
        <v>5.1954072582727653</v>
      </c>
      <c r="J83" s="5">
        <v>0.27501260675839295</v>
      </c>
      <c r="K83" s="7">
        <v>5.1441000987259864</v>
      </c>
      <c r="L83" s="8">
        <v>0.99012451632832421</v>
      </c>
      <c r="M83" s="3">
        <v>1566.1954308792808</v>
      </c>
      <c r="N83" s="9">
        <v>71.529232171816147</v>
      </c>
      <c r="O83" s="9">
        <v>1629.8054569237763</v>
      </c>
      <c r="P83" s="9">
        <v>42.181155905933906</v>
      </c>
      <c r="Q83" s="3">
        <v>1712.8921382857886</v>
      </c>
      <c r="R83" s="9">
        <v>13.39510250768501</v>
      </c>
      <c r="S83" s="21">
        <v>1712.8921382857886</v>
      </c>
      <c r="T83" s="21">
        <v>13.39510250768501</v>
      </c>
      <c r="U83" s="3">
        <v>91.435730007301132</v>
      </c>
    </row>
    <row r="84" spans="1:21" x14ac:dyDescent="0.25">
      <c r="A84" s="1"/>
      <c r="B84" s="1" t="s">
        <v>70</v>
      </c>
      <c r="C84" s="1">
        <v>105.79283621083246</v>
      </c>
      <c r="D84" s="2">
        <v>215905.72942430491</v>
      </c>
      <c r="E84" s="3">
        <v>1.9229966582528988</v>
      </c>
      <c r="F84" s="4">
        <v>9.5305207295918368</v>
      </c>
      <c r="G84" s="3">
        <v>0.59303827497319139</v>
      </c>
      <c r="H84" s="5">
        <v>4.3560428213812363</v>
      </c>
      <c r="I84" s="6">
        <v>0.98027115774988594</v>
      </c>
      <c r="J84" s="5">
        <v>0.30109774012303153</v>
      </c>
      <c r="K84" s="7">
        <v>0.78053644830534541</v>
      </c>
      <c r="L84" s="8">
        <v>0.79624544916427864</v>
      </c>
      <c r="M84" s="3">
        <v>1696.7498702889166</v>
      </c>
      <c r="N84" s="9">
        <v>11.644194178560497</v>
      </c>
      <c r="O84" s="9">
        <v>1704.0416538834033</v>
      </c>
      <c r="P84" s="9">
        <v>8.0953091186665915</v>
      </c>
      <c r="Q84" s="3">
        <v>1713.0018011032587</v>
      </c>
      <c r="R84" s="9">
        <v>10.906103898959373</v>
      </c>
      <c r="S84" s="21">
        <v>1713.0018011032587</v>
      </c>
      <c r="T84" s="21">
        <v>10.906103898959373</v>
      </c>
      <c r="U84" s="3">
        <v>99.05126014439243</v>
      </c>
    </row>
    <row r="85" spans="1:21" x14ac:dyDescent="0.25">
      <c r="A85" s="1"/>
      <c r="B85" s="22" t="s">
        <v>71</v>
      </c>
      <c r="C85" s="22">
        <v>146.57997361209269</v>
      </c>
      <c r="D85" s="2">
        <v>85303.481932088136</v>
      </c>
      <c r="E85" s="3">
        <v>1.6838050876062551</v>
      </c>
      <c r="F85" s="4">
        <v>9.5291512224610013</v>
      </c>
      <c r="G85" s="3">
        <v>0.47199980052956109</v>
      </c>
      <c r="H85" s="5">
        <v>4.5720034042765318</v>
      </c>
      <c r="I85" s="6">
        <v>1.5300971362635096</v>
      </c>
      <c r="J85" s="5">
        <v>0.3159799233315751</v>
      </c>
      <c r="K85" s="7">
        <v>1.4554770471229861</v>
      </c>
      <c r="L85" s="8">
        <v>0.95123179609188413</v>
      </c>
      <c r="M85" s="3">
        <v>1770.066571859363</v>
      </c>
      <c r="N85" s="9">
        <v>22.528670347982597</v>
      </c>
      <c r="O85" s="9">
        <v>1744.1789784014854</v>
      </c>
      <c r="P85" s="9">
        <v>12.748729468407873</v>
      </c>
      <c r="Q85" s="3">
        <v>1713.2661175508063</v>
      </c>
      <c r="R85" s="9">
        <v>8.6812516775052018</v>
      </c>
      <c r="S85" s="21">
        <v>1713.2661175508063</v>
      </c>
      <c r="T85" s="21">
        <v>8.6812516775052018</v>
      </c>
      <c r="U85" s="3">
        <v>103.31533167712179</v>
      </c>
    </row>
    <row r="86" spans="1:21" x14ac:dyDescent="0.25">
      <c r="A86" s="1"/>
      <c r="B86" s="22" t="s">
        <v>72</v>
      </c>
      <c r="C86" s="22">
        <v>121.11403201236543</v>
      </c>
      <c r="D86" s="2">
        <v>38973.231652906725</v>
      </c>
      <c r="E86" s="3">
        <v>1.5937644776668722</v>
      </c>
      <c r="F86" s="4">
        <v>9.5271963686149732</v>
      </c>
      <c r="G86" s="3">
        <v>0.58674000579649643</v>
      </c>
      <c r="H86" s="5">
        <v>4.3241627631093351</v>
      </c>
      <c r="I86" s="6">
        <v>1.55868246777108</v>
      </c>
      <c r="J86" s="5">
        <v>0.29878987361470372</v>
      </c>
      <c r="K86" s="7">
        <v>1.4440315789257767</v>
      </c>
      <c r="L86" s="8">
        <v>0.92644371691095317</v>
      </c>
      <c r="M86" s="3">
        <v>1685.3051699728096</v>
      </c>
      <c r="N86" s="9">
        <v>21.415266069258223</v>
      </c>
      <c r="O86" s="9">
        <v>1697.9798666282529</v>
      </c>
      <c r="P86" s="9">
        <v>12.854685960053757</v>
      </c>
      <c r="Q86" s="3">
        <v>1713.6434571163247</v>
      </c>
      <c r="R86" s="9">
        <v>10.78938855233514</v>
      </c>
      <c r="S86" s="21">
        <v>1713.6434571163247</v>
      </c>
      <c r="T86" s="21">
        <v>10.78938855233514</v>
      </c>
      <c r="U86" s="3">
        <v>98.346313696362373</v>
      </c>
    </row>
    <row r="87" spans="1:21" x14ac:dyDescent="0.25">
      <c r="A87" s="1"/>
      <c r="B87" s="1" t="s">
        <v>73</v>
      </c>
      <c r="C87" s="1">
        <v>155.56571306341056</v>
      </c>
      <c r="D87" s="2">
        <v>58735.118935878192</v>
      </c>
      <c r="E87" s="3">
        <v>1.5855212531652789</v>
      </c>
      <c r="F87" s="4">
        <v>9.5244274352228775</v>
      </c>
      <c r="G87" s="3">
        <v>0.47783924352010332</v>
      </c>
      <c r="H87" s="5">
        <v>4.4305855901491826</v>
      </c>
      <c r="I87" s="6">
        <v>2.361243441420386</v>
      </c>
      <c r="J87" s="5">
        <v>0.3060544745352482</v>
      </c>
      <c r="K87" s="7">
        <v>2.312388429092942</v>
      </c>
      <c r="L87" s="8">
        <v>0.97930962497536622</v>
      </c>
      <c r="M87" s="3">
        <v>1721.2618273058131</v>
      </c>
      <c r="N87" s="9">
        <v>34.931777535779361</v>
      </c>
      <c r="O87" s="9">
        <v>1718.0758202983941</v>
      </c>
      <c r="P87" s="9">
        <v>19.563154125269762</v>
      </c>
      <c r="Q87" s="3">
        <v>1714.1780377570255</v>
      </c>
      <c r="R87" s="9">
        <v>8.7876429135460512</v>
      </c>
      <c r="S87" s="21">
        <v>1714.1780377570255</v>
      </c>
      <c r="T87" s="21">
        <v>8.7876429135460512</v>
      </c>
      <c r="U87" s="3">
        <v>100.41324701359824</v>
      </c>
    </row>
    <row r="88" spans="1:21" x14ac:dyDescent="0.25">
      <c r="A88" s="1"/>
      <c r="B88" s="22" t="s">
        <v>74</v>
      </c>
      <c r="C88" s="22">
        <v>67.86537001178867</v>
      </c>
      <c r="D88" s="2">
        <v>86679.992555226709</v>
      </c>
      <c r="E88" s="3">
        <v>1.4014642230660774</v>
      </c>
      <c r="F88" s="4">
        <v>9.5238123571327833</v>
      </c>
      <c r="G88" s="3">
        <v>1.1273183520411871</v>
      </c>
      <c r="H88" s="5">
        <v>4.4365804267614486</v>
      </c>
      <c r="I88" s="6">
        <v>1.6789792468696043</v>
      </c>
      <c r="J88" s="5">
        <v>0.30644879236875633</v>
      </c>
      <c r="K88" s="7">
        <v>1.2442365709823697</v>
      </c>
      <c r="L88" s="8">
        <v>0.7410672724527142</v>
      </c>
      <c r="M88" s="3">
        <v>1723.2078046568781</v>
      </c>
      <c r="N88" s="9">
        <v>18.814293869645326</v>
      </c>
      <c r="O88" s="9">
        <v>1719.1960858968262</v>
      </c>
      <c r="P88" s="9">
        <v>13.913133729984679</v>
      </c>
      <c r="Q88" s="3">
        <v>1714.296803231545</v>
      </c>
      <c r="R88" s="9">
        <v>20.730230486227811</v>
      </c>
      <c r="S88" s="21">
        <v>1714.296803231545</v>
      </c>
      <c r="T88" s="21">
        <v>20.730230486227811</v>
      </c>
      <c r="U88" s="3">
        <v>100.51980505409188</v>
      </c>
    </row>
    <row r="89" spans="1:21" x14ac:dyDescent="0.25">
      <c r="A89" s="1"/>
      <c r="B89" s="1" t="s">
        <v>75</v>
      </c>
      <c r="C89" s="1">
        <v>186.07729830798516</v>
      </c>
      <c r="D89" s="2">
        <v>5923.2406240020628</v>
      </c>
      <c r="E89" s="3">
        <v>1.5107879166641143</v>
      </c>
      <c r="F89" s="4">
        <v>9.5162463685860921</v>
      </c>
      <c r="G89" s="3">
        <v>0.95316167303683286</v>
      </c>
      <c r="H89" s="5">
        <v>4.3578963812101295</v>
      </c>
      <c r="I89" s="6">
        <v>6.3761069200505807</v>
      </c>
      <c r="J89" s="5">
        <v>0.30077469982858551</v>
      </c>
      <c r="K89" s="7">
        <v>6.3044605067341424</v>
      </c>
      <c r="L89" s="8">
        <v>0.988763298010086</v>
      </c>
      <c r="M89" s="3">
        <v>1695.149137282767</v>
      </c>
      <c r="N89" s="9">
        <v>93.980147264546986</v>
      </c>
      <c r="O89" s="9">
        <v>1704.3929855872043</v>
      </c>
      <c r="P89" s="9">
        <v>52.705737540772702</v>
      </c>
      <c r="Q89" s="3">
        <v>1715.7582025665135</v>
      </c>
      <c r="R89" s="9">
        <v>17.524030477742372</v>
      </c>
      <c r="S89" s="21">
        <v>1715.7582025665135</v>
      </c>
      <c r="T89" s="21">
        <v>17.524030477742372</v>
      </c>
      <c r="U89" s="3">
        <v>98.798836266501979</v>
      </c>
    </row>
    <row r="90" spans="1:21" x14ac:dyDescent="0.25">
      <c r="A90" s="1"/>
      <c r="B90" s="22" t="s">
        <v>76</v>
      </c>
      <c r="C90" s="22">
        <v>125.81370942492676</v>
      </c>
      <c r="D90" s="2">
        <v>93802.820965008577</v>
      </c>
      <c r="E90" s="3">
        <v>2.2468971440054566</v>
      </c>
      <c r="F90" s="4">
        <v>9.5160083307883401</v>
      </c>
      <c r="G90" s="3">
        <v>0.81388608110353244</v>
      </c>
      <c r="H90" s="5">
        <v>4.6628610495760014</v>
      </c>
      <c r="I90" s="6">
        <v>1.9825750991807636</v>
      </c>
      <c r="J90" s="5">
        <v>0.32181479977570127</v>
      </c>
      <c r="K90" s="7">
        <v>1.8078145565509613</v>
      </c>
      <c r="L90" s="8">
        <v>0.911851741352942</v>
      </c>
      <c r="M90" s="3">
        <v>1798.5859189338769</v>
      </c>
      <c r="N90" s="9">
        <v>28.37332884611385</v>
      </c>
      <c r="O90" s="9">
        <v>1760.6023762918201</v>
      </c>
      <c r="P90" s="9">
        <v>16.577334863479791</v>
      </c>
      <c r="Q90" s="3">
        <v>1715.8041949436961</v>
      </c>
      <c r="R90" s="9">
        <v>14.963007173045071</v>
      </c>
      <c r="S90" s="21">
        <v>1715.8041949436961</v>
      </c>
      <c r="T90" s="21">
        <v>14.963007173045071</v>
      </c>
      <c r="U90" s="3">
        <v>104.82466030996605</v>
      </c>
    </row>
    <row r="91" spans="1:21" x14ac:dyDescent="0.25">
      <c r="A91" s="1"/>
      <c r="B91" s="22" t="s">
        <v>77</v>
      </c>
      <c r="C91" s="22">
        <v>189.91315014581502</v>
      </c>
      <c r="D91" s="2">
        <v>6441.1156424655428</v>
      </c>
      <c r="E91" s="3">
        <v>1.5219497998711971</v>
      </c>
      <c r="F91" s="4">
        <v>9.5150476971938822</v>
      </c>
      <c r="G91" s="3">
        <v>0.57005114802834922</v>
      </c>
      <c r="H91" s="5">
        <v>4.1579462164390542</v>
      </c>
      <c r="I91" s="6">
        <v>2.5991275656725308</v>
      </c>
      <c r="J91" s="5">
        <v>0.286938327326548</v>
      </c>
      <c r="K91" s="7">
        <v>2.5358441969628922</v>
      </c>
      <c r="L91" s="8">
        <v>0.97565207281649391</v>
      </c>
      <c r="M91" s="3">
        <v>1626.2111700281159</v>
      </c>
      <c r="N91" s="9">
        <v>36.44821190387529</v>
      </c>
      <c r="O91" s="9">
        <v>1665.7749710032069</v>
      </c>
      <c r="P91" s="9">
        <v>21.277623856044443</v>
      </c>
      <c r="Q91" s="3">
        <v>1715.9898123547039</v>
      </c>
      <c r="R91" s="9">
        <v>10.481083155491547</v>
      </c>
      <c r="S91" s="21">
        <v>1715.9898123547039</v>
      </c>
      <c r="T91" s="21">
        <v>10.481083155491547</v>
      </c>
      <c r="U91" s="3">
        <v>94.768113325603466</v>
      </c>
    </row>
    <row r="92" spans="1:21" x14ac:dyDescent="0.25">
      <c r="A92" s="1"/>
      <c r="B92" s="22" t="s">
        <v>78</v>
      </c>
      <c r="C92" s="22">
        <v>106.07901794795873</v>
      </c>
      <c r="D92" s="2">
        <v>15220.574861927531</v>
      </c>
      <c r="E92" s="3">
        <v>1.8654505796387439</v>
      </c>
      <c r="F92" s="4">
        <v>9.5147918737478676</v>
      </c>
      <c r="G92" s="3">
        <v>0.94974488797378609</v>
      </c>
      <c r="H92" s="5">
        <v>3.9101969199053577</v>
      </c>
      <c r="I92" s="6">
        <v>3.3788029769342969</v>
      </c>
      <c r="J92" s="5">
        <v>0.26983398519197449</v>
      </c>
      <c r="K92" s="7">
        <v>3.2425752427210885</v>
      </c>
      <c r="L92" s="8">
        <v>0.95968165792939719</v>
      </c>
      <c r="M92" s="3">
        <v>1539.9592045419765</v>
      </c>
      <c r="N92" s="9">
        <v>44.418597575224112</v>
      </c>
      <c r="O92" s="9">
        <v>1615.7933156209047</v>
      </c>
      <c r="P92" s="9">
        <v>27.327338605212958</v>
      </c>
      <c r="Q92" s="3">
        <v>1716.0392459963364</v>
      </c>
      <c r="R92" s="9">
        <v>17.460586609617962</v>
      </c>
      <c r="S92" s="21">
        <v>1716.0392459963364</v>
      </c>
      <c r="T92" s="21">
        <v>17.460586609617962</v>
      </c>
      <c r="U92" s="3">
        <v>89.739159995019378</v>
      </c>
    </row>
    <row r="93" spans="1:21" x14ac:dyDescent="0.25">
      <c r="A93" s="1"/>
      <c r="B93" s="22" t="s">
        <v>79</v>
      </c>
      <c r="C93" s="22">
        <v>145.83944448548925</v>
      </c>
      <c r="D93" s="2">
        <v>117289.2127591649</v>
      </c>
      <c r="E93" s="3">
        <v>1.5705692370449102</v>
      </c>
      <c r="F93" s="4">
        <v>9.5127444433484545</v>
      </c>
      <c r="G93" s="3">
        <v>0.48151015468085878</v>
      </c>
      <c r="H93" s="5">
        <v>4.550368221031019</v>
      </c>
      <c r="I93" s="6">
        <v>1.6982760131388954</v>
      </c>
      <c r="J93" s="5">
        <v>0.31394321155934302</v>
      </c>
      <c r="K93" s="7">
        <v>1.6285850876580434</v>
      </c>
      <c r="L93" s="8">
        <v>0.95896372265657592</v>
      </c>
      <c r="M93" s="3">
        <v>1760.0818767905039</v>
      </c>
      <c r="N93" s="9">
        <v>25.084494435014904</v>
      </c>
      <c r="O93" s="9">
        <v>1740.2287370556439</v>
      </c>
      <c r="P93" s="9">
        <v>14.138098306535653</v>
      </c>
      <c r="Q93" s="3">
        <v>1716.4349147733933</v>
      </c>
      <c r="R93" s="9">
        <v>8.8526311819809962</v>
      </c>
      <c r="S93" s="21">
        <v>1716.4349147733933</v>
      </c>
      <c r="T93" s="21">
        <v>8.8526311819809962</v>
      </c>
      <c r="U93" s="3">
        <v>102.54288476897318</v>
      </c>
    </row>
    <row r="94" spans="1:21" x14ac:dyDescent="0.25">
      <c r="A94" s="1"/>
      <c r="B94" s="22" t="s">
        <v>80</v>
      </c>
      <c r="C94" s="22">
        <v>220.54905128418142</v>
      </c>
      <c r="D94" s="2">
        <v>14748.518299470697</v>
      </c>
      <c r="E94" s="3">
        <v>1.5701533862206059</v>
      </c>
      <c r="F94" s="4">
        <v>9.509069110076851</v>
      </c>
      <c r="G94" s="3">
        <v>0.50537670969645265</v>
      </c>
      <c r="H94" s="5">
        <v>4.5226586024930393</v>
      </c>
      <c r="I94" s="6">
        <v>7.9642699064711575</v>
      </c>
      <c r="J94" s="5">
        <v>0.31191088781831955</v>
      </c>
      <c r="K94" s="7">
        <v>7.9482192675100816</v>
      </c>
      <c r="L94" s="8">
        <v>0.99798466913482731</v>
      </c>
      <c r="M94" s="3">
        <v>1750.1032544398852</v>
      </c>
      <c r="N94" s="9">
        <v>121.8332830264784</v>
      </c>
      <c r="O94" s="9">
        <v>1735.1468500060887</v>
      </c>
      <c r="P94" s="9">
        <v>66.319071407010483</v>
      </c>
      <c r="Q94" s="3">
        <v>1717.1453421654396</v>
      </c>
      <c r="R94" s="9">
        <v>9.2905939685064141</v>
      </c>
      <c r="S94" s="21">
        <v>1717.1453421654396</v>
      </c>
      <c r="T94" s="21">
        <v>9.2905939685064141</v>
      </c>
      <c r="U94" s="3">
        <v>101.91934319507767</v>
      </c>
    </row>
    <row r="95" spans="1:21" x14ac:dyDescent="0.25">
      <c r="A95" s="1"/>
      <c r="B95" s="1" t="s">
        <v>81</v>
      </c>
      <c r="C95" s="1">
        <v>94.103833181162884</v>
      </c>
      <c r="D95" s="2">
        <v>184437.86855477956</v>
      </c>
      <c r="E95" s="3">
        <v>1.3508380094225265</v>
      </c>
      <c r="F95" s="4">
        <v>9.5066090274613231</v>
      </c>
      <c r="G95" s="3">
        <v>0.81613153533795468</v>
      </c>
      <c r="H95" s="5">
        <v>4.6265497701920797</v>
      </c>
      <c r="I95" s="6">
        <v>2.3097013533938981</v>
      </c>
      <c r="J95" s="5">
        <v>0.31899332616265691</v>
      </c>
      <c r="K95" s="7">
        <v>2.1607058242381165</v>
      </c>
      <c r="L95" s="8">
        <v>0.9354914309865876</v>
      </c>
      <c r="M95" s="3">
        <v>1784.8110488434249</v>
      </c>
      <c r="N95" s="9">
        <v>33.686570555672006</v>
      </c>
      <c r="O95" s="9">
        <v>1754.070594348472</v>
      </c>
      <c r="P95" s="9">
        <v>19.286482944358795</v>
      </c>
      <c r="Q95" s="3">
        <v>1717.6209842498192</v>
      </c>
      <c r="R95" s="9">
        <v>15.000870809904882</v>
      </c>
      <c r="S95" s="21">
        <v>1717.6209842498192</v>
      </c>
      <c r="T95" s="21">
        <v>15.000870809904882</v>
      </c>
      <c r="U95" s="3">
        <v>103.91180971877515</v>
      </c>
    </row>
    <row r="96" spans="1:21" x14ac:dyDescent="0.25">
      <c r="A96" s="1"/>
      <c r="B96" s="22" t="s">
        <v>82</v>
      </c>
      <c r="C96" s="22">
        <v>117.77327791126687</v>
      </c>
      <c r="D96" s="2">
        <v>240152.86311006942</v>
      </c>
      <c r="E96" s="3">
        <v>2.7595674173984288</v>
      </c>
      <c r="F96" s="4">
        <v>9.506254100370759</v>
      </c>
      <c r="G96" s="3">
        <v>0.29453081579395524</v>
      </c>
      <c r="H96" s="5">
        <v>4.6528165603279925</v>
      </c>
      <c r="I96" s="6">
        <v>2.260501438768622</v>
      </c>
      <c r="J96" s="5">
        <v>0.32079240284951371</v>
      </c>
      <c r="K96" s="7">
        <v>2.2412314367826358</v>
      </c>
      <c r="L96" s="8">
        <v>0.99147534186198805</v>
      </c>
      <c r="M96" s="3">
        <v>1793.5978190248027</v>
      </c>
      <c r="N96" s="9">
        <v>35.091239844933625</v>
      </c>
      <c r="O96" s="9">
        <v>1758.7997433092639</v>
      </c>
      <c r="P96" s="9">
        <v>18.894519851041537</v>
      </c>
      <c r="Q96" s="3">
        <v>1717.6896150585869</v>
      </c>
      <c r="R96" s="9">
        <v>5.4141129836598338</v>
      </c>
      <c r="S96" s="21">
        <v>1717.6896150585869</v>
      </c>
      <c r="T96" s="21">
        <v>5.4141129836598338</v>
      </c>
      <c r="U96" s="3">
        <v>104.41920375490112</v>
      </c>
    </row>
    <row r="97" spans="1:21" x14ac:dyDescent="0.25">
      <c r="A97" s="1"/>
      <c r="B97" s="22" t="s">
        <v>83</v>
      </c>
      <c r="C97" s="22">
        <v>169.28215777478755</v>
      </c>
      <c r="D97" s="2">
        <v>21183.246325929042</v>
      </c>
      <c r="E97" s="3">
        <v>2.3466478530391566</v>
      </c>
      <c r="F97" s="4">
        <v>9.5049220167528166</v>
      </c>
      <c r="G97" s="3">
        <v>0.61068591138058737</v>
      </c>
      <c r="H97" s="5">
        <v>4.4626612941804904</v>
      </c>
      <c r="I97" s="6">
        <v>2.5890389242916543</v>
      </c>
      <c r="J97" s="5">
        <v>0.30763887139807627</v>
      </c>
      <c r="K97" s="7">
        <v>2.5159859437482055</v>
      </c>
      <c r="L97" s="8">
        <v>0.97178374575290083</v>
      </c>
      <c r="M97" s="3">
        <v>1729.0773422158406</v>
      </c>
      <c r="N97" s="9">
        <v>38.157936017082989</v>
      </c>
      <c r="O97" s="9">
        <v>1724.0555287856444</v>
      </c>
      <c r="P97" s="9">
        <v>21.479438179297858</v>
      </c>
      <c r="Q97" s="3">
        <v>1717.9472122108575</v>
      </c>
      <c r="R97" s="9">
        <v>11.225444140303239</v>
      </c>
      <c r="S97" s="21">
        <v>1717.9472122108575</v>
      </c>
      <c r="T97" s="21">
        <v>11.225444140303239</v>
      </c>
      <c r="U97" s="3">
        <v>100.64787380694077</v>
      </c>
    </row>
    <row r="98" spans="1:21" x14ac:dyDescent="0.25">
      <c r="A98" s="1"/>
      <c r="B98" s="22" t="s">
        <v>84</v>
      </c>
      <c r="C98" s="22">
        <v>137.15894944704948</v>
      </c>
      <c r="D98" s="2">
        <v>10214.76521384741</v>
      </c>
      <c r="E98" s="3">
        <v>1.9412806569916887</v>
      </c>
      <c r="F98" s="4">
        <v>9.5033120975830858</v>
      </c>
      <c r="G98" s="3">
        <v>0.65901505384811254</v>
      </c>
      <c r="H98" s="5">
        <v>3.9393907056016468</v>
      </c>
      <c r="I98" s="6">
        <v>8.9048293805768957</v>
      </c>
      <c r="J98" s="5">
        <v>0.27152059290434072</v>
      </c>
      <c r="K98" s="7">
        <v>8.8804102076417095</v>
      </c>
      <c r="L98" s="8">
        <v>0.99725776071707251</v>
      </c>
      <c r="M98" s="3">
        <v>1548.5157228386713</v>
      </c>
      <c r="N98" s="9">
        <v>122.2595165544069</v>
      </c>
      <c r="O98" s="9">
        <v>1621.8124431597935</v>
      </c>
      <c r="P98" s="9">
        <v>72.234215874265715</v>
      </c>
      <c r="Q98" s="3">
        <v>1718.2585739707033</v>
      </c>
      <c r="R98" s="9">
        <v>12.113359138245528</v>
      </c>
      <c r="S98" s="21">
        <v>1718.2585739707033</v>
      </c>
      <c r="T98" s="21">
        <v>12.113359138245528</v>
      </c>
      <c r="U98" s="3">
        <v>90.121227753295869</v>
      </c>
    </row>
    <row r="99" spans="1:21" x14ac:dyDescent="0.25">
      <c r="A99" s="1"/>
      <c r="B99" s="1" t="s">
        <v>85</v>
      </c>
      <c r="C99" s="1">
        <v>133.07066453130213</v>
      </c>
      <c r="D99" s="2">
        <v>57143.596502607485</v>
      </c>
      <c r="E99" s="3">
        <v>1.5814003681826825</v>
      </c>
      <c r="F99" s="4">
        <v>9.5007043084354024</v>
      </c>
      <c r="G99" s="3">
        <v>0.72532424017955022</v>
      </c>
      <c r="H99" s="5">
        <v>4.5749047229238675</v>
      </c>
      <c r="I99" s="6">
        <v>1.9131155980964516</v>
      </c>
      <c r="J99" s="5">
        <v>0.3152365608628101</v>
      </c>
      <c r="K99" s="7">
        <v>1.7702869931985328</v>
      </c>
      <c r="L99" s="8">
        <v>0.92534240741122309</v>
      </c>
      <c r="M99" s="3">
        <v>1766.4241330730636</v>
      </c>
      <c r="N99" s="9">
        <v>27.352510802804773</v>
      </c>
      <c r="O99" s="9">
        <v>1744.7075464706772</v>
      </c>
      <c r="P99" s="9">
        <v>15.942315967123591</v>
      </c>
      <c r="Q99" s="3">
        <v>1718.763011875182</v>
      </c>
      <c r="R99" s="9">
        <v>13.331371812461043</v>
      </c>
      <c r="S99" s="21">
        <v>1718.763011875182</v>
      </c>
      <c r="T99" s="21">
        <v>13.331371812461043</v>
      </c>
      <c r="U99" s="3">
        <v>102.77298969483192</v>
      </c>
    </row>
    <row r="100" spans="1:21" x14ac:dyDescent="0.25">
      <c r="A100" s="1"/>
      <c r="B100" s="1" t="s">
        <v>86</v>
      </c>
      <c r="C100" s="1">
        <v>200.744896959953</v>
      </c>
      <c r="D100" s="2">
        <v>243315.23234450325</v>
      </c>
      <c r="E100" s="3">
        <v>2.1602904536625593</v>
      </c>
      <c r="F100" s="4">
        <v>9.499726640185024</v>
      </c>
      <c r="G100" s="3">
        <v>0.48021785798597993</v>
      </c>
      <c r="H100" s="5">
        <v>4.6145415349219574</v>
      </c>
      <c r="I100" s="6">
        <v>3.0885575183185208</v>
      </c>
      <c r="J100" s="5">
        <v>0.31793503881301427</v>
      </c>
      <c r="K100" s="7">
        <v>3.0509962885643134</v>
      </c>
      <c r="L100" s="8">
        <v>0.98783858499269384</v>
      </c>
      <c r="M100" s="3">
        <v>1779.6367262972551</v>
      </c>
      <c r="N100" s="9">
        <v>47.44736686418014</v>
      </c>
      <c r="O100" s="9">
        <v>1751.9012385626609</v>
      </c>
      <c r="P100" s="9">
        <v>25.780609101783284</v>
      </c>
      <c r="Q100" s="3">
        <v>1718.9521546268766</v>
      </c>
      <c r="R100" s="9">
        <v>8.8260691777904867</v>
      </c>
      <c r="S100" s="21">
        <v>1718.9521546268766</v>
      </c>
      <c r="T100" s="21">
        <v>8.8260691777904867</v>
      </c>
      <c r="U100" s="3">
        <v>103.53032348847144</v>
      </c>
    </row>
    <row r="101" spans="1:21" x14ac:dyDescent="0.25">
      <c r="A101" s="1"/>
      <c r="B101" s="22" t="s">
        <v>87</v>
      </c>
      <c r="C101" s="22">
        <v>155.88452479936652</v>
      </c>
      <c r="D101" s="2">
        <v>12897.724199959261</v>
      </c>
      <c r="E101" s="3">
        <v>1.8472191840785464</v>
      </c>
      <c r="F101" s="4">
        <v>9.4993884382634679</v>
      </c>
      <c r="G101" s="3">
        <v>0.56029508725640664</v>
      </c>
      <c r="H101" s="5">
        <v>4.3887584421712624</v>
      </c>
      <c r="I101" s="6">
        <v>1.6203162251136698</v>
      </c>
      <c r="J101" s="5">
        <v>0.30236815494555319</v>
      </c>
      <c r="K101" s="7">
        <v>1.52035985364089</v>
      </c>
      <c r="L101" s="8">
        <v>0.93831057794550721</v>
      </c>
      <c r="M101" s="3">
        <v>1703.04119201862</v>
      </c>
      <c r="N101" s="9">
        <v>22.754572663786803</v>
      </c>
      <c r="O101" s="9">
        <v>1710.2249212639881</v>
      </c>
      <c r="P101" s="9">
        <v>13.400094617081663</v>
      </c>
      <c r="Q101" s="3">
        <v>1719.017587707797</v>
      </c>
      <c r="R101" s="9">
        <v>10.297769697056879</v>
      </c>
      <c r="S101" s="21">
        <v>1719.017587707797</v>
      </c>
      <c r="T101" s="21">
        <v>10.297769697056879</v>
      </c>
      <c r="U101" s="3">
        <v>99.070608945282487</v>
      </c>
    </row>
    <row r="102" spans="1:21" x14ac:dyDescent="0.25">
      <c r="A102" s="1"/>
      <c r="B102" s="22" t="s">
        <v>88</v>
      </c>
      <c r="C102" s="22">
        <v>173.99398776065081</v>
      </c>
      <c r="D102" s="2">
        <v>4922.7254359636336</v>
      </c>
      <c r="E102" s="3">
        <v>2.5291960338268855</v>
      </c>
      <c r="F102" s="4">
        <v>9.4981692915196305</v>
      </c>
      <c r="G102" s="3">
        <v>0.84095106651218587</v>
      </c>
      <c r="H102" s="5">
        <v>4.0791765622761336</v>
      </c>
      <c r="I102" s="6">
        <v>3.6463267691314623</v>
      </c>
      <c r="J102" s="5">
        <v>0.28100311545182616</v>
      </c>
      <c r="K102" s="7">
        <v>3.5480276508247091</v>
      </c>
      <c r="L102" s="8">
        <v>0.97304160473523127</v>
      </c>
      <c r="M102" s="3">
        <v>1596.4122801504755</v>
      </c>
      <c r="N102" s="9">
        <v>50.173560309323875</v>
      </c>
      <c r="O102" s="9">
        <v>1650.1489104042246</v>
      </c>
      <c r="P102" s="9">
        <v>29.743281558247077</v>
      </c>
      <c r="Q102" s="3">
        <v>1719.2534750478389</v>
      </c>
      <c r="R102" s="9">
        <v>15.455694477746079</v>
      </c>
      <c r="S102" s="21">
        <v>1719.2534750478389</v>
      </c>
      <c r="T102" s="21">
        <v>15.455694477746079</v>
      </c>
      <c r="U102" s="3">
        <v>92.854968933888856</v>
      </c>
    </row>
    <row r="103" spans="1:21" x14ac:dyDescent="0.25">
      <c r="A103" s="1"/>
      <c r="B103" s="1" t="s">
        <v>89</v>
      </c>
      <c r="C103" s="1">
        <v>87.838995905675318</v>
      </c>
      <c r="D103" s="2">
        <v>235930.09219307941</v>
      </c>
      <c r="E103" s="3">
        <v>0.97715717863539076</v>
      </c>
      <c r="F103" s="4">
        <v>9.4972975799195645</v>
      </c>
      <c r="G103" s="3">
        <v>0.61771800235072338</v>
      </c>
      <c r="H103" s="5">
        <v>4.6278143571305801</v>
      </c>
      <c r="I103" s="6">
        <v>1.9503251787320532</v>
      </c>
      <c r="J103" s="5">
        <v>0.31876798733894163</v>
      </c>
      <c r="K103" s="7">
        <v>1.8499169636413542</v>
      </c>
      <c r="L103" s="8">
        <v>0.94851719283243996</v>
      </c>
      <c r="M103" s="3">
        <v>1783.7096395649753</v>
      </c>
      <c r="N103" s="9">
        <v>28.825685172062776</v>
      </c>
      <c r="O103" s="9">
        <v>1754.2987796351042</v>
      </c>
      <c r="P103" s="9">
        <v>16.285846732781579</v>
      </c>
      <c r="Q103" s="3">
        <v>1719.4221529535109</v>
      </c>
      <c r="R103" s="9">
        <v>11.352596866872318</v>
      </c>
      <c r="S103" s="21">
        <v>1719.4221529535109</v>
      </c>
      <c r="T103" s="21">
        <v>11.352596866872318</v>
      </c>
      <c r="U103" s="3">
        <v>103.73890068247844</v>
      </c>
    </row>
    <row r="104" spans="1:21" x14ac:dyDescent="0.25">
      <c r="A104" s="1"/>
      <c r="B104" s="22" t="s">
        <v>90</v>
      </c>
      <c r="C104" s="22">
        <v>164.69165238074029</v>
      </c>
      <c r="D104" s="2">
        <v>53966.623498610345</v>
      </c>
      <c r="E104" s="3">
        <v>1.5845967146529383</v>
      </c>
      <c r="F104" s="4">
        <v>9.4961185417711462</v>
      </c>
      <c r="G104" s="3">
        <v>1.0160068258124675</v>
      </c>
      <c r="H104" s="5">
        <v>4.4144766740996051</v>
      </c>
      <c r="I104" s="6">
        <v>1.5144907260144453</v>
      </c>
      <c r="J104" s="5">
        <v>0.30403534810801769</v>
      </c>
      <c r="K104" s="7">
        <v>1.1231261234101164</v>
      </c>
      <c r="L104" s="8">
        <v>0.74158666284193786</v>
      </c>
      <c r="M104" s="3">
        <v>1711.2881262327801</v>
      </c>
      <c r="N104" s="9">
        <v>16.880388674568849</v>
      </c>
      <c r="O104" s="9">
        <v>1715.0593816659666</v>
      </c>
      <c r="P104" s="9">
        <v>12.538377515152433</v>
      </c>
      <c r="Q104" s="3">
        <v>1719.6503180754364</v>
      </c>
      <c r="R104" s="9">
        <v>18.670479263405809</v>
      </c>
      <c r="S104" s="21">
        <v>1719.6503180754364</v>
      </c>
      <c r="T104" s="21">
        <v>18.670479263405809</v>
      </c>
      <c r="U104" s="3">
        <v>99.513727194723231</v>
      </c>
    </row>
    <row r="105" spans="1:21" x14ac:dyDescent="0.25">
      <c r="A105" s="1"/>
      <c r="B105" s="22" t="s">
        <v>91</v>
      </c>
      <c r="C105" s="22">
        <v>201.8799291772516</v>
      </c>
      <c r="D105" s="2">
        <v>356773.63700041926</v>
      </c>
      <c r="E105" s="3">
        <v>1.559653480269847</v>
      </c>
      <c r="F105" s="4">
        <v>9.4949363672507587</v>
      </c>
      <c r="G105" s="3">
        <v>0.18536904400958401</v>
      </c>
      <c r="H105" s="5">
        <v>4.5414326894152275</v>
      </c>
      <c r="I105" s="6">
        <v>1.6095903006868439</v>
      </c>
      <c r="J105" s="5">
        <v>0.31274016827785078</v>
      </c>
      <c r="K105" s="7">
        <v>1.5988806251837997</v>
      </c>
      <c r="L105" s="8">
        <v>0.99334633446879328</v>
      </c>
      <c r="M105" s="3">
        <v>1754.1768515611077</v>
      </c>
      <c r="N105" s="9">
        <v>24.555073417795256</v>
      </c>
      <c r="O105" s="9">
        <v>1738.5927557735199</v>
      </c>
      <c r="P105" s="9">
        <v>13.394955303885126</v>
      </c>
      <c r="Q105" s="3">
        <v>1719.8791119958423</v>
      </c>
      <c r="R105" s="9">
        <v>3.4065385388091727</v>
      </c>
      <c r="S105" s="21">
        <v>1719.8791119958423</v>
      </c>
      <c r="T105" s="21">
        <v>3.4065385388091727</v>
      </c>
      <c r="U105" s="3">
        <v>101.99419478532211</v>
      </c>
    </row>
    <row r="106" spans="1:21" x14ac:dyDescent="0.25">
      <c r="A106" s="1"/>
      <c r="B106" s="22" t="s">
        <v>92</v>
      </c>
      <c r="C106" s="22">
        <v>220.41240203225635</v>
      </c>
      <c r="D106" s="2">
        <v>5643.829448156901</v>
      </c>
      <c r="E106" s="3">
        <v>1.2613388290570686</v>
      </c>
      <c r="F106" s="4">
        <v>9.4941353991318742</v>
      </c>
      <c r="G106" s="3">
        <v>0.6582248028483636</v>
      </c>
      <c r="H106" s="5">
        <v>4.3783025383966514</v>
      </c>
      <c r="I106" s="6">
        <v>4.625950156690867</v>
      </c>
      <c r="J106" s="5">
        <v>0.30148097706629379</v>
      </c>
      <c r="K106" s="7">
        <v>4.5788814093731984</v>
      </c>
      <c r="L106" s="8">
        <v>0.98982506388453195</v>
      </c>
      <c r="M106" s="3">
        <v>1698.6483750816399</v>
      </c>
      <c r="N106" s="9">
        <v>68.377934490769917</v>
      </c>
      <c r="O106" s="9">
        <v>1708.2528416304251</v>
      </c>
      <c r="P106" s="9">
        <v>38.255759113353179</v>
      </c>
      <c r="Q106" s="3">
        <v>1720.0341410019198</v>
      </c>
      <c r="R106" s="9">
        <v>12.096125096498213</v>
      </c>
      <c r="S106" s="21">
        <v>1720.0341410019198</v>
      </c>
      <c r="T106" s="21">
        <v>12.096125096498213</v>
      </c>
      <c r="U106" s="3">
        <v>98.75666619571733</v>
      </c>
    </row>
    <row r="107" spans="1:21" x14ac:dyDescent="0.25">
      <c r="A107" s="1"/>
      <c r="B107" s="22" t="s">
        <v>93</v>
      </c>
      <c r="C107" s="22">
        <v>159.85802219432674</v>
      </c>
      <c r="D107" s="2">
        <v>209478.36760848755</v>
      </c>
      <c r="E107" s="3">
        <v>1.8043463824372439</v>
      </c>
      <c r="F107" s="4">
        <v>9.4922277389438481</v>
      </c>
      <c r="G107" s="3">
        <v>0.32679198102548462</v>
      </c>
      <c r="H107" s="5">
        <v>4.5815563667761738</v>
      </c>
      <c r="I107" s="6">
        <v>1.7196527331188431</v>
      </c>
      <c r="J107" s="5">
        <v>0.31541323202964605</v>
      </c>
      <c r="K107" s="7">
        <v>1.6883164761562173</v>
      </c>
      <c r="L107" s="8">
        <v>0.98177756685456286</v>
      </c>
      <c r="M107" s="3">
        <v>1767.2899993850685</v>
      </c>
      <c r="N107" s="9">
        <v>26.097093357903645</v>
      </c>
      <c r="O107" s="9">
        <v>1745.9183188096674</v>
      </c>
      <c r="P107" s="9">
        <v>14.333664367144479</v>
      </c>
      <c r="Q107" s="3">
        <v>1720.4034129797774</v>
      </c>
      <c r="R107" s="9">
        <v>6.0050909475279468</v>
      </c>
      <c r="S107" s="21">
        <v>1720.4034129797774</v>
      </c>
      <c r="T107" s="21">
        <v>6.0050909475279468</v>
      </c>
      <c r="U107" s="3">
        <v>102.72532512151221</v>
      </c>
    </row>
    <row r="108" spans="1:21" x14ac:dyDescent="0.25">
      <c r="A108" s="1"/>
      <c r="B108" s="22" t="s">
        <v>94</v>
      </c>
      <c r="C108" s="22">
        <v>237.35841202679657</v>
      </c>
      <c r="D108" s="2">
        <v>68468.128223716994</v>
      </c>
      <c r="E108" s="3">
        <v>1.5518655294757706</v>
      </c>
      <c r="F108" s="4">
        <v>9.4875628612093283</v>
      </c>
      <c r="G108" s="3">
        <v>0.34420578881141844</v>
      </c>
      <c r="H108" s="5">
        <v>4.3836139636036799</v>
      </c>
      <c r="I108" s="6">
        <v>0.92465072639993851</v>
      </c>
      <c r="J108" s="5">
        <v>0.30163775050018055</v>
      </c>
      <c r="K108" s="7">
        <v>0.85819656302075875</v>
      </c>
      <c r="L108" s="8">
        <v>0.92813052379473659</v>
      </c>
      <c r="M108" s="3">
        <v>1699.4248486847109</v>
      </c>
      <c r="N108" s="9">
        <v>12.820386159019336</v>
      </c>
      <c r="O108" s="9">
        <v>1709.2551039283612</v>
      </c>
      <c r="P108" s="9">
        <v>7.6449424944086104</v>
      </c>
      <c r="Q108" s="3">
        <v>1721.3066487968026</v>
      </c>
      <c r="R108" s="9">
        <v>6.3243670037688844</v>
      </c>
      <c r="S108" s="21">
        <v>1721.3066487968026</v>
      </c>
      <c r="T108" s="21">
        <v>6.3243670037688844</v>
      </c>
      <c r="U108" s="3">
        <v>98.728768047960131</v>
      </c>
    </row>
    <row r="109" spans="1:21" x14ac:dyDescent="0.25">
      <c r="A109" s="1"/>
      <c r="B109" s="22" t="s">
        <v>95</v>
      </c>
      <c r="C109" s="22">
        <v>135.85282322470258</v>
      </c>
      <c r="D109" s="2">
        <v>26885.837992896766</v>
      </c>
      <c r="E109" s="3">
        <v>2.2228455489162173</v>
      </c>
      <c r="F109" s="4">
        <v>9.4833904952367352</v>
      </c>
      <c r="G109" s="3">
        <v>0.53015911400297067</v>
      </c>
      <c r="H109" s="5">
        <v>4.3967921269826284</v>
      </c>
      <c r="I109" s="6">
        <v>1.0995781139645004</v>
      </c>
      <c r="J109" s="5">
        <v>0.30241149308499254</v>
      </c>
      <c r="K109" s="7">
        <v>0.96332930119939419</v>
      </c>
      <c r="L109" s="8">
        <v>0.87608991936565139</v>
      </c>
      <c r="M109" s="3">
        <v>1703.2557019845167</v>
      </c>
      <c r="N109" s="9">
        <v>14.41928654840774</v>
      </c>
      <c r="O109" s="9">
        <v>1711.7375503817968</v>
      </c>
      <c r="P109" s="9">
        <v>9.0963645893534704</v>
      </c>
      <c r="Q109" s="3">
        <v>1722.114811330076</v>
      </c>
      <c r="R109" s="9">
        <v>9.7400841100310345</v>
      </c>
      <c r="S109" s="21">
        <v>1722.114811330076</v>
      </c>
      <c r="T109" s="21">
        <v>9.7400841100310345</v>
      </c>
      <c r="U109" s="3">
        <v>98.904886641617495</v>
      </c>
    </row>
    <row r="110" spans="1:21" x14ac:dyDescent="0.25">
      <c r="A110" s="1"/>
      <c r="B110" s="22" t="s">
        <v>96</v>
      </c>
      <c r="C110" s="22">
        <v>131.68617444821169</v>
      </c>
      <c r="D110" s="2">
        <v>162411.69958179462</v>
      </c>
      <c r="E110" s="3">
        <v>2.3114278206603265</v>
      </c>
      <c r="F110" s="4">
        <v>9.4830410948120392</v>
      </c>
      <c r="G110" s="3">
        <v>0.65517507785739315</v>
      </c>
      <c r="H110" s="5">
        <v>4.4545356367677575</v>
      </c>
      <c r="I110" s="6">
        <v>0.96361507977462202</v>
      </c>
      <c r="J110" s="5">
        <v>0.306371805205783</v>
      </c>
      <c r="K110" s="7">
        <v>0.70661137786169992</v>
      </c>
      <c r="L110" s="8">
        <v>0.73329215440149376</v>
      </c>
      <c r="M110" s="3">
        <v>1722.8279154751735</v>
      </c>
      <c r="N110" s="9">
        <v>10.682704764984464</v>
      </c>
      <c r="O110" s="9">
        <v>1722.5440315745536</v>
      </c>
      <c r="P110" s="9">
        <v>7.9907421730511032</v>
      </c>
      <c r="Q110" s="3">
        <v>1722.1825005183418</v>
      </c>
      <c r="R110" s="9">
        <v>12.036820455525572</v>
      </c>
      <c r="S110" s="21">
        <v>1722.1825005183418</v>
      </c>
      <c r="T110" s="21">
        <v>12.036820455525572</v>
      </c>
      <c r="U110" s="3">
        <v>100.03747657153858</v>
      </c>
    </row>
    <row r="111" spans="1:21" x14ac:dyDescent="0.25">
      <c r="A111" s="1"/>
      <c r="B111" s="22" t="s">
        <v>97</v>
      </c>
      <c r="C111" s="22">
        <v>87.254491428350065</v>
      </c>
      <c r="D111" s="2">
        <v>137764.77354735165</v>
      </c>
      <c r="E111" s="3">
        <v>1.7869398306438127</v>
      </c>
      <c r="F111" s="4">
        <v>9.4823921591055171</v>
      </c>
      <c r="G111" s="3">
        <v>0.81541240837464357</v>
      </c>
      <c r="H111" s="5">
        <v>4.4393023716448949</v>
      </c>
      <c r="I111" s="6">
        <v>1.7101879931534596</v>
      </c>
      <c r="J111" s="5">
        <v>0.30530320569179059</v>
      </c>
      <c r="K111" s="7">
        <v>1.503278276366329</v>
      </c>
      <c r="L111" s="8">
        <v>0.87901346658059232</v>
      </c>
      <c r="M111" s="3">
        <v>1717.5526531108505</v>
      </c>
      <c r="N111" s="9">
        <v>22.666232362967435</v>
      </c>
      <c r="O111" s="9">
        <v>1719.7043327794906</v>
      </c>
      <c r="P111" s="9">
        <v>14.173382052433567</v>
      </c>
      <c r="Q111" s="3">
        <v>1722.308223629203</v>
      </c>
      <c r="R111" s="9">
        <v>14.980539760560191</v>
      </c>
      <c r="S111" s="21">
        <v>1722.308223629203</v>
      </c>
      <c r="T111" s="21">
        <v>14.980539760560191</v>
      </c>
      <c r="U111" s="3">
        <v>99.723883887151658</v>
      </c>
    </row>
    <row r="112" spans="1:21" x14ac:dyDescent="0.25">
      <c r="A112" s="1"/>
      <c r="B112" s="22" t="s">
        <v>98</v>
      </c>
      <c r="C112" s="22">
        <v>158.1635931140159</v>
      </c>
      <c r="D112" s="2">
        <v>130888.01674997875</v>
      </c>
      <c r="E112" s="3">
        <v>1.993891165711593</v>
      </c>
      <c r="F112" s="4">
        <v>9.478885856413072</v>
      </c>
      <c r="G112" s="3">
        <v>0.56712690044139602</v>
      </c>
      <c r="H112" s="5">
        <v>4.5048611640773339</v>
      </c>
      <c r="I112" s="6">
        <v>2.9119397293477274</v>
      </c>
      <c r="J112" s="5">
        <v>0.30969730761007525</v>
      </c>
      <c r="K112" s="7">
        <v>2.8561792776626347</v>
      </c>
      <c r="L112" s="8">
        <v>0.98085109690866334</v>
      </c>
      <c r="M112" s="3">
        <v>1739.2170676605626</v>
      </c>
      <c r="N112" s="9">
        <v>43.538831376327153</v>
      </c>
      <c r="O112" s="9">
        <v>1731.869370857316</v>
      </c>
      <c r="P112" s="9">
        <v>24.200790850781118</v>
      </c>
      <c r="Q112" s="3">
        <v>1722.9876399844595</v>
      </c>
      <c r="R112" s="9">
        <v>10.418121686006998</v>
      </c>
      <c r="S112" s="21">
        <v>1722.9876399844595</v>
      </c>
      <c r="T112" s="21">
        <v>10.418121686006998</v>
      </c>
      <c r="U112" s="3">
        <v>100.94193523502291</v>
      </c>
    </row>
    <row r="113" spans="1:21" x14ac:dyDescent="0.25">
      <c r="A113" s="1"/>
      <c r="B113" s="22" t="s">
        <v>99</v>
      </c>
      <c r="C113" s="22">
        <v>115.08293592873252</v>
      </c>
      <c r="D113" s="2">
        <v>44335.937672116059</v>
      </c>
      <c r="E113" s="3">
        <v>1.4130684702033043</v>
      </c>
      <c r="F113" s="4">
        <v>9.4775202083117662</v>
      </c>
      <c r="G113" s="3">
        <v>1.2677294634578058</v>
      </c>
      <c r="H113" s="5">
        <v>4.656811383169325</v>
      </c>
      <c r="I113" s="6">
        <v>4.4299131568329617</v>
      </c>
      <c r="J113" s="5">
        <v>0.32009735995273825</v>
      </c>
      <c r="K113" s="7">
        <v>4.2446428100091955</v>
      </c>
      <c r="L113" s="8">
        <v>0.95817743141578438</v>
      </c>
      <c r="M113" s="3">
        <v>1790.2046183289551</v>
      </c>
      <c r="N113" s="9">
        <v>66.351511606857002</v>
      </c>
      <c r="O113" s="9">
        <v>1759.5170570180462</v>
      </c>
      <c r="P113" s="9">
        <v>37.045435879856541</v>
      </c>
      <c r="Q113" s="3">
        <v>1723.2523139202603</v>
      </c>
      <c r="R113" s="9">
        <v>23.284678283929111</v>
      </c>
      <c r="S113" s="21">
        <v>1723.2523139202603</v>
      </c>
      <c r="T113" s="21">
        <v>23.284678283929111</v>
      </c>
      <c r="U113" s="3">
        <v>103.88522933454729</v>
      </c>
    </row>
    <row r="114" spans="1:21" x14ac:dyDescent="0.25">
      <c r="A114" s="1"/>
      <c r="B114" s="22" t="s">
        <v>100</v>
      </c>
      <c r="C114" s="22">
        <v>204.64115804916258</v>
      </c>
      <c r="D114" s="2">
        <v>9890.9473894846578</v>
      </c>
      <c r="E114" s="3">
        <v>1.9553806946409646</v>
      </c>
      <c r="F114" s="4">
        <v>9.4774794204283488</v>
      </c>
      <c r="G114" s="3">
        <v>0.57499671013302933</v>
      </c>
      <c r="H114" s="5">
        <v>4.2334651187757038</v>
      </c>
      <c r="I114" s="6">
        <v>1.6713517411397099</v>
      </c>
      <c r="J114" s="5">
        <v>0.2909963630714969</v>
      </c>
      <c r="K114" s="7">
        <v>1.5693296103581722</v>
      </c>
      <c r="L114" s="8">
        <v>0.93895831244237826</v>
      </c>
      <c r="M114" s="3">
        <v>1646.5063317965912</v>
      </c>
      <c r="N114" s="9">
        <v>22.8032489393878</v>
      </c>
      <c r="O114" s="9">
        <v>1680.5336907150897</v>
      </c>
      <c r="P114" s="9">
        <v>13.728746446655578</v>
      </c>
      <c r="Q114" s="3">
        <v>1723.2602194014098</v>
      </c>
      <c r="R114" s="9">
        <v>10.56232992549144</v>
      </c>
      <c r="S114" s="21">
        <v>1723.2602194014098</v>
      </c>
      <c r="T114" s="21">
        <v>10.56232992549144</v>
      </c>
      <c r="U114" s="3">
        <v>95.546007112525359</v>
      </c>
    </row>
    <row r="115" spans="1:21" x14ac:dyDescent="0.25">
      <c r="A115" s="1"/>
      <c r="B115" s="22" t="s">
        <v>101</v>
      </c>
      <c r="C115" s="22">
        <v>204.50789713885965</v>
      </c>
      <c r="D115" s="2">
        <v>9365.4421916030533</v>
      </c>
      <c r="E115" s="3">
        <v>1.6848901312308853</v>
      </c>
      <c r="F115" s="4">
        <v>9.4751659197888802</v>
      </c>
      <c r="G115" s="3">
        <v>0.42084654343623118</v>
      </c>
      <c r="H115" s="5">
        <v>4.2593081835555422</v>
      </c>
      <c r="I115" s="6">
        <v>1.5470140910046155</v>
      </c>
      <c r="J115" s="5">
        <v>0.2927012746062036</v>
      </c>
      <c r="K115" s="7">
        <v>1.4886708113765827</v>
      </c>
      <c r="L115" s="8">
        <v>0.96228652346007704</v>
      </c>
      <c r="M115" s="3">
        <v>1655.0139584875167</v>
      </c>
      <c r="N115" s="9">
        <v>21.729261180902199</v>
      </c>
      <c r="O115" s="9">
        <v>1685.5353546841684</v>
      </c>
      <c r="P115" s="9">
        <v>12.722057368528681</v>
      </c>
      <c r="Q115" s="3">
        <v>1723.7086634136749</v>
      </c>
      <c r="R115" s="9">
        <v>7.7302209607406667</v>
      </c>
      <c r="S115" s="21">
        <v>1723.7086634136749</v>
      </c>
      <c r="T115" s="21">
        <v>7.7302209607406667</v>
      </c>
      <c r="U115" s="3">
        <v>96.014714877042309</v>
      </c>
    </row>
    <row r="116" spans="1:21" x14ac:dyDescent="0.25">
      <c r="A116" s="1"/>
      <c r="B116" s="22" t="s">
        <v>102</v>
      </c>
      <c r="C116" s="22">
        <v>120.92758453010607</v>
      </c>
      <c r="D116" s="2">
        <v>3977.5714433230874</v>
      </c>
      <c r="E116" s="3">
        <v>2.1554980701978277</v>
      </c>
      <c r="F116" s="4">
        <v>9.4733373590860328</v>
      </c>
      <c r="G116" s="3">
        <v>2.2769050063804475</v>
      </c>
      <c r="H116" s="5">
        <v>3.8026842282895372</v>
      </c>
      <c r="I116" s="6">
        <v>3.6884541389265468</v>
      </c>
      <c r="J116" s="5">
        <v>0.26127147203845746</v>
      </c>
      <c r="K116" s="7">
        <v>2.9017921233065658</v>
      </c>
      <c r="L116" s="8">
        <v>0.78672311326367095</v>
      </c>
      <c r="M116" s="3">
        <v>1496.3437031544522</v>
      </c>
      <c r="N116" s="9">
        <v>38.750129049908878</v>
      </c>
      <c r="O116" s="9">
        <v>1593.3136780614554</v>
      </c>
      <c r="P116" s="9">
        <v>29.662246897076443</v>
      </c>
      <c r="Q116" s="3">
        <v>1724.0631672639045</v>
      </c>
      <c r="R116" s="9">
        <v>41.822794458064777</v>
      </c>
      <c r="S116" s="21">
        <v>1724.0631672639045</v>
      </c>
      <c r="T116" s="21">
        <v>41.822794458064777</v>
      </c>
      <c r="U116" s="3">
        <v>86.791698330239015</v>
      </c>
    </row>
    <row r="117" spans="1:21" x14ac:dyDescent="0.25">
      <c r="A117" s="1"/>
      <c r="B117" s="1" t="s">
        <v>103</v>
      </c>
      <c r="C117" s="1">
        <v>87.63793688715262</v>
      </c>
      <c r="D117" s="2">
        <v>74120.472626164192</v>
      </c>
      <c r="E117" s="3">
        <v>2.3142295913773152</v>
      </c>
      <c r="F117" s="4">
        <v>9.4717532572333329</v>
      </c>
      <c r="G117" s="3">
        <v>1.0991376659089682</v>
      </c>
      <c r="H117" s="5">
        <v>4.409262105346226</v>
      </c>
      <c r="I117" s="6">
        <v>3.9584856271307944</v>
      </c>
      <c r="J117" s="5">
        <v>0.30289703153690617</v>
      </c>
      <c r="K117" s="7">
        <v>3.8028285330239733</v>
      </c>
      <c r="L117" s="8">
        <v>0.96067761543960806</v>
      </c>
      <c r="M117" s="3">
        <v>1705.6584746074384</v>
      </c>
      <c r="N117" s="9">
        <v>56.992956568059526</v>
      </c>
      <c r="O117" s="9">
        <v>1714.0810163783776</v>
      </c>
      <c r="P117" s="9">
        <v>32.774619889277915</v>
      </c>
      <c r="Q117" s="3">
        <v>1724.3703202982119</v>
      </c>
      <c r="R117" s="9">
        <v>20.186346416591618</v>
      </c>
      <c r="S117" s="21">
        <v>1724.3703202982119</v>
      </c>
      <c r="T117" s="21">
        <v>20.186346416591618</v>
      </c>
      <c r="U117" s="3">
        <v>98.914859211475076</v>
      </c>
    </row>
    <row r="118" spans="1:21" x14ac:dyDescent="0.25">
      <c r="A118" s="1"/>
      <c r="B118" s="22" t="s">
        <v>104</v>
      </c>
      <c r="C118" s="22">
        <v>146.73196994144578</v>
      </c>
      <c r="D118" s="2">
        <v>10295.204678436676</v>
      </c>
      <c r="E118" s="3">
        <v>2.1458065992629725</v>
      </c>
      <c r="F118" s="4">
        <v>9.4673999978610315</v>
      </c>
      <c r="G118" s="3">
        <v>0.68633532011706189</v>
      </c>
      <c r="H118" s="5">
        <v>4.4607785608181212</v>
      </c>
      <c r="I118" s="6">
        <v>1.8457281791866766</v>
      </c>
      <c r="J118" s="5">
        <v>0.30629514749889769</v>
      </c>
      <c r="K118" s="7">
        <v>1.7133757147232986</v>
      </c>
      <c r="L118" s="8">
        <v>0.9282925481900054</v>
      </c>
      <c r="M118" s="3">
        <v>1722.4496297327348</v>
      </c>
      <c r="N118" s="9">
        <v>25.898341419473809</v>
      </c>
      <c r="O118" s="9">
        <v>1723.7055116492372</v>
      </c>
      <c r="P118" s="9">
        <v>15.310404481672094</v>
      </c>
      <c r="Q118" s="3">
        <v>1725.2146088687125</v>
      </c>
      <c r="R118" s="9">
        <v>12.604493912797011</v>
      </c>
      <c r="S118" s="21">
        <v>1725.2146088687125</v>
      </c>
      <c r="T118" s="21">
        <v>12.604493912797011</v>
      </c>
      <c r="U118" s="3">
        <v>99.839731293616225</v>
      </c>
    </row>
    <row r="119" spans="1:21" x14ac:dyDescent="0.25">
      <c r="A119" s="1"/>
      <c r="B119" s="22" t="s">
        <v>105</v>
      </c>
      <c r="C119" s="22">
        <v>130.65091940409891</v>
      </c>
      <c r="D119" s="2">
        <v>46886.014731227318</v>
      </c>
      <c r="E119" s="3">
        <v>1.9435056807428348</v>
      </c>
      <c r="F119" s="4">
        <v>9.466566940001254</v>
      </c>
      <c r="G119" s="3">
        <v>1.5492506536723223</v>
      </c>
      <c r="H119" s="5">
        <v>4.6251381627915213</v>
      </c>
      <c r="I119" s="6">
        <v>3.1891654445114681</v>
      </c>
      <c r="J119" s="5">
        <v>0.31755279971584244</v>
      </c>
      <c r="K119" s="7">
        <v>2.7875793521551833</v>
      </c>
      <c r="L119" s="8">
        <v>0.8740779996072604</v>
      </c>
      <c r="M119" s="3">
        <v>1777.7668094505752</v>
      </c>
      <c r="N119" s="9">
        <v>43.311168123028096</v>
      </c>
      <c r="O119" s="9">
        <v>1753.8158197318214</v>
      </c>
      <c r="P119" s="9">
        <v>26.631648334774923</v>
      </c>
      <c r="Q119" s="3">
        <v>1725.3762094709587</v>
      </c>
      <c r="R119" s="9">
        <v>28.449226989353747</v>
      </c>
      <c r="S119" s="21">
        <v>1725.3762094709587</v>
      </c>
      <c r="T119" s="21">
        <v>28.449226989353747</v>
      </c>
      <c r="U119" s="3">
        <v>103.03647399865801</v>
      </c>
    </row>
    <row r="120" spans="1:21" x14ac:dyDescent="0.25">
      <c r="A120" s="1"/>
      <c r="B120" s="22" t="s">
        <v>106</v>
      </c>
      <c r="C120" s="22">
        <v>151.40770178843269</v>
      </c>
      <c r="D120" s="2">
        <v>360691.20406304707</v>
      </c>
      <c r="E120" s="3">
        <v>1.5023507626462227</v>
      </c>
      <c r="F120" s="4">
        <v>9.4650058014303386</v>
      </c>
      <c r="G120" s="3">
        <v>0.50023266977749026</v>
      </c>
      <c r="H120" s="5">
        <v>4.4704045856110195</v>
      </c>
      <c r="I120" s="6">
        <v>0.98895896309836995</v>
      </c>
      <c r="J120" s="5">
        <v>0.30687848373621335</v>
      </c>
      <c r="K120" s="7">
        <v>0.85311611564891177</v>
      </c>
      <c r="L120" s="8">
        <v>0.86264056192597949</v>
      </c>
      <c r="M120" s="3">
        <v>1725.3276834607263</v>
      </c>
      <c r="N120" s="9">
        <v>12.913922158437344</v>
      </c>
      <c r="O120" s="9">
        <v>1725.4938093733695</v>
      </c>
      <c r="P120" s="9">
        <v>8.2062552186762332</v>
      </c>
      <c r="Q120" s="3">
        <v>1725.6790761456612</v>
      </c>
      <c r="R120" s="9">
        <v>9.1861446746395359</v>
      </c>
      <c r="S120" s="21">
        <v>1725.6790761456612</v>
      </c>
      <c r="T120" s="21">
        <v>9.1861446746395359</v>
      </c>
      <c r="U120" s="3">
        <v>99.979637425649287</v>
      </c>
    </row>
    <row r="121" spans="1:21" x14ac:dyDescent="0.25">
      <c r="A121" s="1"/>
      <c r="B121" s="22" t="s">
        <v>107</v>
      </c>
      <c r="C121" s="22">
        <v>167.25693276821073</v>
      </c>
      <c r="D121" s="2">
        <v>138581.63348729638</v>
      </c>
      <c r="E121" s="3">
        <v>1.6625103490452169</v>
      </c>
      <c r="F121" s="4">
        <v>9.4648579052498363</v>
      </c>
      <c r="G121" s="3">
        <v>0.44906381675455881</v>
      </c>
      <c r="H121" s="5">
        <v>4.6598621045525341</v>
      </c>
      <c r="I121" s="6">
        <v>1.8920100553952512</v>
      </c>
      <c r="J121" s="5">
        <v>0.31987911718630829</v>
      </c>
      <c r="K121" s="7">
        <v>1.8379455210094151</v>
      </c>
      <c r="L121" s="8">
        <v>0.97142481656920054</v>
      </c>
      <c r="M121" s="3">
        <v>1789.1387881747505</v>
      </c>
      <c r="N121" s="9">
        <v>28.714776690092549</v>
      </c>
      <c r="O121" s="9">
        <v>1760.0645060314184</v>
      </c>
      <c r="P121" s="9">
        <v>15.818150264422115</v>
      </c>
      <c r="Q121" s="3">
        <v>1725.7077705450536</v>
      </c>
      <c r="R121" s="9">
        <v>8.2464529575451024</v>
      </c>
      <c r="S121" s="21">
        <v>1725.7077705450536</v>
      </c>
      <c r="T121" s="21">
        <v>8.2464529575451024</v>
      </c>
      <c r="U121" s="3">
        <v>103.67565231566772</v>
      </c>
    </row>
    <row r="122" spans="1:21" x14ac:dyDescent="0.25">
      <c r="A122" s="1"/>
      <c r="B122" s="22" t="s">
        <v>108</v>
      </c>
      <c r="C122" s="22">
        <v>136.3604074804762</v>
      </c>
      <c r="D122" s="2">
        <v>4987.321305217285</v>
      </c>
      <c r="E122" s="3">
        <v>2.0870502818131982</v>
      </c>
      <c r="F122" s="4">
        <v>9.4643784292352162</v>
      </c>
      <c r="G122" s="3">
        <v>0.86105772232428501</v>
      </c>
      <c r="H122" s="5">
        <v>3.8965579252845584</v>
      </c>
      <c r="I122" s="6">
        <v>2.3758850054012224</v>
      </c>
      <c r="J122" s="5">
        <v>0.26746807931773064</v>
      </c>
      <c r="K122" s="7">
        <v>2.2143642784591884</v>
      </c>
      <c r="L122" s="8">
        <v>0.93201660578064993</v>
      </c>
      <c r="M122" s="3">
        <v>1527.9372905453504</v>
      </c>
      <c r="N122" s="9">
        <v>30.123495248948529</v>
      </c>
      <c r="O122" s="9">
        <v>1612.9689740014603</v>
      </c>
      <c r="P122" s="9">
        <v>19.19982736470547</v>
      </c>
      <c r="Q122" s="3">
        <v>1725.8007994983727</v>
      </c>
      <c r="R122" s="9">
        <v>15.812199528536325</v>
      </c>
      <c r="S122" s="21">
        <v>1725.8007994983727</v>
      </c>
      <c r="T122" s="21">
        <v>15.812199528536325</v>
      </c>
      <c r="U122" s="3">
        <v>88.534974082145865</v>
      </c>
    </row>
    <row r="123" spans="1:21" x14ac:dyDescent="0.25">
      <c r="A123" s="1"/>
      <c r="B123" s="22" t="s">
        <v>109</v>
      </c>
      <c r="C123" s="22">
        <v>128.26394687880034</v>
      </c>
      <c r="D123" s="2">
        <v>197935.17527065959</v>
      </c>
      <c r="E123" s="3">
        <v>1.7893667803361675</v>
      </c>
      <c r="F123" s="4">
        <v>9.4633714869458547</v>
      </c>
      <c r="G123" s="3">
        <v>0.50241579936532932</v>
      </c>
      <c r="H123" s="5">
        <v>4.4996134232972587</v>
      </c>
      <c r="I123" s="6">
        <v>3.147104551668007</v>
      </c>
      <c r="J123" s="5">
        <v>0.30883023913772928</v>
      </c>
      <c r="K123" s="7">
        <v>3.1067419306530089</v>
      </c>
      <c r="L123" s="8">
        <v>0.98717468061440616</v>
      </c>
      <c r="M123" s="3">
        <v>1734.9478876718147</v>
      </c>
      <c r="N123" s="9">
        <v>47.257164681740278</v>
      </c>
      <c r="O123" s="9">
        <v>1730.9009525257406</v>
      </c>
      <c r="P123" s="9">
        <v>26.150507872113394</v>
      </c>
      <c r="Q123" s="3">
        <v>1725.9961803740489</v>
      </c>
      <c r="R123" s="9">
        <v>9.2258674490806243</v>
      </c>
      <c r="S123" s="21">
        <v>1725.9961803740489</v>
      </c>
      <c r="T123" s="21">
        <v>9.2258674490806243</v>
      </c>
      <c r="U123" s="3">
        <v>100.51864004101247</v>
      </c>
    </row>
    <row r="124" spans="1:21" x14ac:dyDescent="0.25">
      <c r="A124" s="1"/>
      <c r="B124" s="22" t="s">
        <v>110</v>
      </c>
      <c r="C124" s="22">
        <v>127.29608545492587</v>
      </c>
      <c r="D124" s="2">
        <v>149181.66170151843</v>
      </c>
      <c r="E124" s="3">
        <v>2.4260332466380028</v>
      </c>
      <c r="F124" s="4">
        <v>9.4633288204371695</v>
      </c>
      <c r="G124" s="3">
        <v>0.64365891270689957</v>
      </c>
      <c r="H124" s="5">
        <v>4.6020651074075012</v>
      </c>
      <c r="I124" s="6">
        <v>2.3973734979985175</v>
      </c>
      <c r="J124" s="5">
        <v>0.31586056980314536</v>
      </c>
      <c r="K124" s="7">
        <v>2.3093511844235861</v>
      </c>
      <c r="L124" s="8">
        <v>0.96328385474836598</v>
      </c>
      <c r="M124" s="3">
        <v>1769.4818842379891</v>
      </c>
      <c r="N124" s="9">
        <v>35.735361234604511</v>
      </c>
      <c r="O124" s="9">
        <v>1749.6423810147458</v>
      </c>
      <c r="P124" s="9">
        <v>19.999833313551562</v>
      </c>
      <c r="Q124" s="3">
        <v>1726.0044594734311</v>
      </c>
      <c r="R124" s="9">
        <v>11.819552971353687</v>
      </c>
      <c r="S124" s="21">
        <v>1726.0044594734311</v>
      </c>
      <c r="T124" s="21">
        <v>11.819552971353687</v>
      </c>
      <c r="U124" s="3">
        <v>102.51896364032699</v>
      </c>
    </row>
    <row r="125" spans="1:21" x14ac:dyDescent="0.25">
      <c r="A125" s="1"/>
      <c r="B125" s="22" t="s">
        <v>111</v>
      </c>
      <c r="C125" s="22">
        <v>183.12582417070678</v>
      </c>
      <c r="D125" s="2">
        <v>84317.700878820266</v>
      </c>
      <c r="E125" s="3">
        <v>0.90926934117304137</v>
      </c>
      <c r="F125" s="4">
        <v>9.4577986952740858</v>
      </c>
      <c r="G125" s="3">
        <v>0.46038871293214584</v>
      </c>
      <c r="H125" s="5">
        <v>4.4411085566817174</v>
      </c>
      <c r="I125" s="6">
        <v>1.1532668540044155</v>
      </c>
      <c r="J125" s="5">
        <v>0.30463526771797889</v>
      </c>
      <c r="K125" s="7">
        <v>1.0573867171238365</v>
      </c>
      <c r="L125" s="8">
        <v>0.91686214118817289</v>
      </c>
      <c r="M125" s="3">
        <v>1714.2531079568007</v>
      </c>
      <c r="N125" s="9">
        <v>15.916369190900696</v>
      </c>
      <c r="O125" s="9">
        <v>1720.0414468290173</v>
      </c>
      <c r="P125" s="9">
        <v>9.5582095354861849</v>
      </c>
      <c r="Q125" s="3">
        <v>1727.0777796717043</v>
      </c>
      <c r="R125" s="9">
        <v>8.4529643996144159</v>
      </c>
      <c r="S125" s="21">
        <v>1727.0777796717043</v>
      </c>
      <c r="T125" s="21">
        <v>8.4529643996144159</v>
      </c>
      <c r="U125" s="3">
        <v>99.257435196847851</v>
      </c>
    </row>
    <row r="126" spans="1:21" x14ac:dyDescent="0.25">
      <c r="A126" s="1"/>
      <c r="B126" s="22" t="s">
        <v>112</v>
      </c>
      <c r="C126" s="22">
        <v>289.80917731802003</v>
      </c>
      <c r="D126" s="2">
        <v>6575.0940114517553</v>
      </c>
      <c r="E126" s="3">
        <v>1.1980445419965648</v>
      </c>
      <c r="F126" s="4">
        <v>9.4541430874821284</v>
      </c>
      <c r="G126" s="3">
        <v>0.61714293649565721</v>
      </c>
      <c r="H126" s="5">
        <v>4.059083246891924</v>
      </c>
      <c r="I126" s="6">
        <v>3.549831505149931</v>
      </c>
      <c r="J126" s="5">
        <v>0.27832284464837398</v>
      </c>
      <c r="K126" s="7">
        <v>3.4957743506823404</v>
      </c>
      <c r="L126" s="8">
        <v>0.98477190976834617</v>
      </c>
      <c r="M126" s="3">
        <v>1582.9101766238293</v>
      </c>
      <c r="N126" s="9">
        <v>49.065732615895968</v>
      </c>
      <c r="O126" s="9">
        <v>1646.1240700425003</v>
      </c>
      <c r="P126" s="9">
        <v>28.927523644512803</v>
      </c>
      <c r="Q126" s="3">
        <v>1727.7875471694458</v>
      </c>
      <c r="R126" s="9">
        <v>11.330086692676105</v>
      </c>
      <c r="S126" s="21">
        <v>1727.7875471694458</v>
      </c>
      <c r="T126" s="21">
        <v>11.330086692676105</v>
      </c>
      <c r="U126" s="3">
        <v>91.614861978663853</v>
      </c>
    </row>
    <row r="127" spans="1:21" x14ac:dyDescent="0.25">
      <c r="A127" s="1"/>
      <c r="B127" s="22" t="s">
        <v>113</v>
      </c>
      <c r="C127" s="22">
        <v>87.785549943642962</v>
      </c>
      <c r="D127" s="2">
        <v>78268.605038368085</v>
      </c>
      <c r="E127" s="3">
        <v>1.0457314613527466</v>
      </c>
      <c r="F127" s="4">
        <v>9.4536205156981019</v>
      </c>
      <c r="G127" s="3">
        <v>0.77101477188501122</v>
      </c>
      <c r="H127" s="5">
        <v>4.5928607653019506</v>
      </c>
      <c r="I127" s="6">
        <v>1.1928823039499254</v>
      </c>
      <c r="J127" s="5">
        <v>0.31490544500002471</v>
      </c>
      <c r="K127" s="7">
        <v>0.9102221776093935</v>
      </c>
      <c r="L127" s="8">
        <v>0.76304441317925908</v>
      </c>
      <c r="M127" s="3">
        <v>1764.8010191877304</v>
      </c>
      <c r="N127" s="9">
        <v>14.05244688935511</v>
      </c>
      <c r="O127" s="9">
        <v>1747.972707592598</v>
      </c>
      <c r="P127" s="9">
        <v>9.9469668639466136</v>
      </c>
      <c r="Q127" s="3">
        <v>1727.8890261895942</v>
      </c>
      <c r="R127" s="9">
        <v>14.153128288035987</v>
      </c>
      <c r="S127" s="21">
        <v>1727.8890261895942</v>
      </c>
      <c r="T127" s="21">
        <v>14.153128288035987</v>
      </c>
      <c r="U127" s="3">
        <v>102.13624789779097</v>
      </c>
    </row>
    <row r="128" spans="1:21" x14ac:dyDescent="0.25">
      <c r="A128" s="1"/>
      <c r="B128" s="1" t="s">
        <v>114</v>
      </c>
      <c r="C128" s="1">
        <v>86.688800071395491</v>
      </c>
      <c r="D128" s="2">
        <v>8230.1053049588209</v>
      </c>
      <c r="E128" s="3">
        <v>1.8747884250457461</v>
      </c>
      <c r="F128" s="4">
        <v>9.4527960504702868</v>
      </c>
      <c r="G128" s="3">
        <v>0.5052501681025835</v>
      </c>
      <c r="H128" s="5">
        <v>4.4141215168013579</v>
      </c>
      <c r="I128" s="6">
        <v>14.42416032647585</v>
      </c>
      <c r="J128" s="5">
        <v>0.30262395155436456</v>
      </c>
      <c r="K128" s="7">
        <v>14.415308647112354</v>
      </c>
      <c r="L128" s="8">
        <v>0.99938632966057328</v>
      </c>
      <c r="M128" s="3">
        <v>1704.307200378463</v>
      </c>
      <c r="N128" s="9">
        <v>215.96771264239226</v>
      </c>
      <c r="O128" s="9">
        <v>1714.9927764238748</v>
      </c>
      <c r="P128" s="9">
        <v>119.96398849303716</v>
      </c>
      <c r="Q128" s="3">
        <v>1728.0491391359944</v>
      </c>
      <c r="R128" s="9">
        <v>9.2755197832855174</v>
      </c>
      <c r="S128" s="21">
        <v>1728.0491391359944</v>
      </c>
      <c r="T128" s="21">
        <v>9.2755197832855174</v>
      </c>
      <c r="U128" s="3">
        <v>98.626084280832302</v>
      </c>
    </row>
    <row r="129" spans="1:21" x14ac:dyDescent="0.25">
      <c r="A129" s="1"/>
      <c r="B129" s="1" t="s">
        <v>115</v>
      </c>
      <c r="C129" s="1">
        <v>192.52482350053725</v>
      </c>
      <c r="D129" s="2">
        <v>6250.6398801053683</v>
      </c>
      <c r="E129" s="3">
        <v>1.5068152519085658</v>
      </c>
      <c r="F129" s="4">
        <v>9.4517724224199444</v>
      </c>
      <c r="G129" s="3">
        <v>1.1006403414249424</v>
      </c>
      <c r="H129" s="5">
        <v>4.2766007507960007</v>
      </c>
      <c r="I129" s="6">
        <v>12.216355741435111</v>
      </c>
      <c r="J129" s="5">
        <v>0.29316403421869791</v>
      </c>
      <c r="K129" s="7">
        <v>12.16667326922699</v>
      </c>
      <c r="L129" s="8">
        <v>0.99593311841438859</v>
      </c>
      <c r="M129" s="3">
        <v>1657.3212249569308</v>
      </c>
      <c r="N129" s="9">
        <v>177.85140199808859</v>
      </c>
      <c r="O129" s="9">
        <v>1688.8684502147923</v>
      </c>
      <c r="P129" s="9">
        <v>100.8651858099206</v>
      </c>
      <c r="Q129" s="3">
        <v>1728.2479448836755</v>
      </c>
      <c r="R129" s="9">
        <v>20.204121748044258</v>
      </c>
      <c r="S129" s="21">
        <v>1728.2479448836755</v>
      </c>
      <c r="T129" s="21">
        <v>20.204121748044258</v>
      </c>
      <c r="U129" s="3">
        <v>95.896033313002505</v>
      </c>
    </row>
    <row r="130" spans="1:21" x14ac:dyDescent="0.25">
      <c r="A130" s="1"/>
      <c r="B130" s="22" t="s">
        <v>116</v>
      </c>
      <c r="C130" s="22">
        <v>140.55893632415956</v>
      </c>
      <c r="D130" s="2">
        <v>49733.605428038885</v>
      </c>
      <c r="E130" s="3">
        <v>1.2399162272516939</v>
      </c>
      <c r="F130" s="4">
        <v>9.4485446015943211</v>
      </c>
      <c r="G130" s="3">
        <v>0.53249490780225905</v>
      </c>
      <c r="H130" s="5">
        <v>4.5922485989282773</v>
      </c>
      <c r="I130" s="6">
        <v>1.0719068188145409</v>
      </c>
      <c r="J130" s="5">
        <v>0.31469441332015419</v>
      </c>
      <c r="K130" s="7">
        <v>0.93028673073723489</v>
      </c>
      <c r="L130" s="8">
        <v>0.86788022466922188</v>
      </c>
      <c r="M130" s="3">
        <v>1763.7663388635665</v>
      </c>
      <c r="N130" s="9">
        <v>14.354893188332994</v>
      </c>
      <c r="O130" s="9">
        <v>1747.8615627942806</v>
      </c>
      <c r="P130" s="9">
        <v>8.9379327398175974</v>
      </c>
      <c r="Q130" s="3">
        <v>1728.8749503243414</v>
      </c>
      <c r="R130" s="9">
        <v>9.7746780315925434</v>
      </c>
      <c r="S130" s="21">
        <v>1728.8749503243414</v>
      </c>
      <c r="T130" s="21">
        <v>9.7746780315925434</v>
      </c>
      <c r="U130" s="3">
        <v>102.01815571060703</v>
      </c>
    </row>
    <row r="131" spans="1:21" x14ac:dyDescent="0.25">
      <c r="A131" s="1"/>
      <c r="B131" s="1" t="s">
        <v>117</v>
      </c>
      <c r="C131" s="1">
        <v>107.38767360319432</v>
      </c>
      <c r="D131" s="2">
        <v>286202.76694432728</v>
      </c>
      <c r="E131" s="3">
        <v>1.1798419469140919</v>
      </c>
      <c r="F131" s="4">
        <v>9.446702304339702</v>
      </c>
      <c r="G131" s="3">
        <v>0.49156070685496767</v>
      </c>
      <c r="H131" s="5">
        <v>4.3970175059136629</v>
      </c>
      <c r="I131" s="6">
        <v>1.9083663724561766</v>
      </c>
      <c r="J131" s="5">
        <v>0.30125700177934878</v>
      </c>
      <c r="K131" s="7">
        <v>1.8439713346464448</v>
      </c>
      <c r="L131" s="8">
        <v>0.96625645958807604</v>
      </c>
      <c r="M131" s="3">
        <v>1697.5388992285159</v>
      </c>
      <c r="N131" s="9">
        <v>27.520041178793804</v>
      </c>
      <c r="O131" s="9">
        <v>1711.7799535656493</v>
      </c>
      <c r="P131" s="9">
        <v>15.788142285874869</v>
      </c>
      <c r="Q131" s="3">
        <v>1729.2328911339798</v>
      </c>
      <c r="R131" s="9">
        <v>9.0228586114789096</v>
      </c>
      <c r="S131" s="21">
        <v>1729.2328911339798</v>
      </c>
      <c r="T131" s="21">
        <v>9.0228586114789096</v>
      </c>
      <c r="U131" s="3">
        <v>98.167164638842834</v>
      </c>
    </row>
    <row r="132" spans="1:21" x14ac:dyDescent="0.25">
      <c r="A132" s="1"/>
      <c r="B132" s="22" t="s">
        <v>118</v>
      </c>
      <c r="C132" s="22">
        <v>205.6223172459313</v>
      </c>
      <c r="D132" s="2">
        <v>8523.98257885161</v>
      </c>
      <c r="E132" s="3">
        <v>1.3032030014232361</v>
      </c>
      <c r="F132" s="4">
        <v>9.4418233393170716</v>
      </c>
      <c r="G132" s="3">
        <v>0.45526809456715023</v>
      </c>
      <c r="H132" s="5">
        <v>4.5060526942113803</v>
      </c>
      <c r="I132" s="6">
        <v>4.4338084190535616</v>
      </c>
      <c r="J132" s="5">
        <v>0.30856798300259347</v>
      </c>
      <c r="K132" s="7">
        <v>4.4103727800424579</v>
      </c>
      <c r="L132" s="8">
        <v>0.99471433206035853</v>
      </c>
      <c r="M132" s="3">
        <v>1733.6560615673711</v>
      </c>
      <c r="N132" s="9">
        <v>67.044589250581225</v>
      </c>
      <c r="O132" s="9">
        <v>1732.089127278236</v>
      </c>
      <c r="P132" s="9">
        <v>36.859840241800725</v>
      </c>
      <c r="Q132" s="3">
        <v>1730.181087044152</v>
      </c>
      <c r="R132" s="9">
        <v>8.3556850128377391</v>
      </c>
      <c r="S132" s="21">
        <v>1730.181087044152</v>
      </c>
      <c r="T132" s="21">
        <v>8.3556850128377391</v>
      </c>
      <c r="U132" s="3">
        <v>100.20084455605486</v>
      </c>
    </row>
    <row r="133" spans="1:21" x14ac:dyDescent="0.25">
      <c r="A133" s="1"/>
      <c r="B133" s="22" t="s">
        <v>119</v>
      </c>
      <c r="C133" s="22">
        <v>127.68045649590773</v>
      </c>
      <c r="D133" s="2">
        <v>166527.64877926596</v>
      </c>
      <c r="E133" s="3">
        <v>1.4752284432177343</v>
      </c>
      <c r="F133" s="4">
        <v>9.4410155792609274</v>
      </c>
      <c r="G133" s="3">
        <v>0.37890420388638446</v>
      </c>
      <c r="H133" s="5">
        <v>4.6070361611137916</v>
      </c>
      <c r="I133" s="6">
        <v>1.1680260944201608</v>
      </c>
      <c r="J133" s="5">
        <v>0.31545619503404237</v>
      </c>
      <c r="K133" s="7">
        <v>1.1048604262637156</v>
      </c>
      <c r="L133" s="8">
        <v>0.94592101284534902</v>
      </c>
      <c r="M133" s="3">
        <v>1767.5005437154123</v>
      </c>
      <c r="N133" s="9">
        <v>17.08005678341317</v>
      </c>
      <c r="O133" s="9">
        <v>1750.542992740912</v>
      </c>
      <c r="P133" s="9">
        <v>9.7450496065011976</v>
      </c>
      <c r="Q133" s="3">
        <v>1730.3381064540995</v>
      </c>
      <c r="R133" s="9">
        <v>6.9540048660597904</v>
      </c>
      <c r="S133" s="21">
        <v>1730.3381064540995</v>
      </c>
      <c r="T133" s="21">
        <v>6.9540048660597904</v>
      </c>
      <c r="U133" s="3">
        <v>102.14769802056016</v>
      </c>
    </row>
    <row r="134" spans="1:21" x14ac:dyDescent="0.25">
      <c r="A134" s="1"/>
      <c r="B134" s="22" t="s">
        <v>120</v>
      </c>
      <c r="C134" s="22">
        <v>134.44962993841884</v>
      </c>
      <c r="D134" s="2">
        <v>22923.682944312684</v>
      </c>
      <c r="E134" s="3">
        <v>1.1471956486621508</v>
      </c>
      <c r="F134" s="4">
        <v>9.4365308587471226</v>
      </c>
      <c r="G134" s="3">
        <v>0.88090958157308474</v>
      </c>
      <c r="H134" s="5">
        <v>4.5884541171317652</v>
      </c>
      <c r="I134" s="6">
        <v>5.0279321442595437</v>
      </c>
      <c r="J134" s="5">
        <v>0.31403458710660859</v>
      </c>
      <c r="K134" s="7">
        <v>4.9501616091165248</v>
      </c>
      <c r="L134" s="8">
        <v>0.98453230216485532</v>
      </c>
      <c r="M134" s="3">
        <v>1760.5301641575643</v>
      </c>
      <c r="N134" s="9">
        <v>76.265571846665694</v>
      </c>
      <c r="O134" s="9">
        <v>1747.1723659239522</v>
      </c>
      <c r="P134" s="9">
        <v>41.941206296400424</v>
      </c>
      <c r="Q134" s="3">
        <v>1731.2100733901293</v>
      </c>
      <c r="R134" s="9">
        <v>16.164037042583232</v>
      </c>
      <c r="S134" s="21">
        <v>1731.2100733901293</v>
      </c>
      <c r="T134" s="21">
        <v>16.164037042583232</v>
      </c>
      <c r="U134" s="3">
        <v>101.693618308841</v>
      </c>
    </row>
    <row r="135" spans="1:21" x14ac:dyDescent="0.25">
      <c r="A135" s="1"/>
      <c r="B135" s="22" t="s">
        <v>121</v>
      </c>
      <c r="C135" s="22">
        <v>95.584266099638185</v>
      </c>
      <c r="D135" s="2">
        <v>123337.22530767748</v>
      </c>
      <c r="E135" s="3">
        <v>1.3211161009249417</v>
      </c>
      <c r="F135" s="4">
        <v>9.4341908223116757</v>
      </c>
      <c r="G135" s="3">
        <v>0.8007311874811528</v>
      </c>
      <c r="H135" s="5">
        <v>4.5392522492394178</v>
      </c>
      <c r="I135" s="6">
        <v>1.2168047429804345</v>
      </c>
      <c r="J135" s="5">
        <v>0.31059016470794998</v>
      </c>
      <c r="K135" s="7">
        <v>0.91621141006576856</v>
      </c>
      <c r="L135" s="8">
        <v>0.75296502199819326</v>
      </c>
      <c r="M135" s="3">
        <v>1743.6102702705109</v>
      </c>
      <c r="N135" s="9">
        <v>13.997013404636732</v>
      </c>
      <c r="O135" s="9">
        <v>1738.1931447307022</v>
      </c>
      <c r="P135" s="9">
        <v>10.125077908946537</v>
      </c>
      <c r="Q135" s="3">
        <v>1731.665174687623</v>
      </c>
      <c r="R135" s="9">
        <v>14.691765609891377</v>
      </c>
      <c r="S135" s="21">
        <v>1731.665174687623</v>
      </c>
      <c r="T135" s="21">
        <v>14.691765609891377</v>
      </c>
      <c r="U135" s="3">
        <v>100.68980399660937</v>
      </c>
    </row>
    <row r="136" spans="1:21" x14ac:dyDescent="0.25">
      <c r="A136" s="1"/>
      <c r="B136" s="22" t="s">
        <v>122</v>
      </c>
      <c r="C136" s="22">
        <v>103.21335810357756</v>
      </c>
      <c r="D136" s="2">
        <v>114474.41610178734</v>
      </c>
      <c r="E136" s="3">
        <v>1.6196441971345028</v>
      </c>
      <c r="F136" s="4">
        <v>9.4308519093295597</v>
      </c>
      <c r="G136" s="3">
        <v>0.57893470743823472</v>
      </c>
      <c r="H136" s="5">
        <v>4.5248141303568303</v>
      </c>
      <c r="I136" s="6">
        <v>1.393646333149561</v>
      </c>
      <c r="J136" s="5">
        <v>0.30949268915460609</v>
      </c>
      <c r="K136" s="7">
        <v>1.2677084469327413</v>
      </c>
      <c r="L136" s="8">
        <v>0.90963425711298829</v>
      </c>
      <c r="M136" s="3">
        <v>1738.2098438107687</v>
      </c>
      <c r="N136" s="9">
        <v>19.314621665344475</v>
      </c>
      <c r="O136" s="9">
        <v>1735.5430829807094</v>
      </c>
      <c r="P136" s="9">
        <v>11.590026266602877</v>
      </c>
      <c r="Q136" s="3">
        <v>1732.3146926059624</v>
      </c>
      <c r="R136" s="9">
        <v>10.62079541313426</v>
      </c>
      <c r="S136" s="21">
        <v>1732.3146926059624</v>
      </c>
      <c r="T136" s="21">
        <v>10.62079541313426</v>
      </c>
      <c r="U136" s="3">
        <v>100.34030486666012</v>
      </c>
    </row>
    <row r="137" spans="1:21" x14ac:dyDescent="0.25">
      <c r="A137" s="1"/>
      <c r="B137" s="1" t="s">
        <v>123</v>
      </c>
      <c r="C137" s="1">
        <v>147.35299035139258</v>
      </c>
      <c r="D137" s="2">
        <v>257435.7536547764</v>
      </c>
      <c r="E137" s="3">
        <v>1.9209489350400817</v>
      </c>
      <c r="F137" s="4">
        <v>9.429135363157771</v>
      </c>
      <c r="G137" s="3">
        <v>0.48098615257240174</v>
      </c>
      <c r="H137" s="5">
        <v>4.5169321724681533</v>
      </c>
      <c r="I137" s="6">
        <v>2.1006844643593028</v>
      </c>
      <c r="J137" s="5">
        <v>0.30889733739776992</v>
      </c>
      <c r="K137" s="7">
        <v>2.0448783679803864</v>
      </c>
      <c r="L137" s="8">
        <v>0.97343432708446453</v>
      </c>
      <c r="M137" s="3">
        <v>1735.2783599326353</v>
      </c>
      <c r="N137" s="9">
        <v>31.109830024891266</v>
      </c>
      <c r="O137" s="9">
        <v>1734.0934557919445</v>
      </c>
      <c r="P137" s="9">
        <v>17.465438239475702</v>
      </c>
      <c r="Q137" s="3">
        <v>1732.6486807814097</v>
      </c>
      <c r="R137" s="9">
        <v>8.8249657775731976</v>
      </c>
      <c r="S137" s="21">
        <v>1732.6486807814097</v>
      </c>
      <c r="T137" s="21">
        <v>8.8249657775731976</v>
      </c>
      <c r="U137" s="3">
        <v>100.15177220751062</v>
      </c>
    </row>
    <row r="138" spans="1:21" x14ac:dyDescent="0.25">
      <c r="A138" s="1"/>
      <c r="B138" s="1" t="s">
        <v>124</v>
      </c>
      <c r="C138" s="1">
        <v>132.98661882025254</v>
      </c>
      <c r="D138" s="2">
        <v>70700.092156194762</v>
      </c>
      <c r="E138" s="3">
        <v>1.5168237273509713</v>
      </c>
      <c r="F138" s="4">
        <v>9.4264442134898729</v>
      </c>
      <c r="G138" s="3">
        <v>0.86470038197993926</v>
      </c>
      <c r="H138" s="5">
        <v>4.5698877267318565</v>
      </c>
      <c r="I138" s="6">
        <v>3.348571008341517</v>
      </c>
      <c r="J138" s="5">
        <v>0.31242958890303091</v>
      </c>
      <c r="K138" s="7">
        <v>3.2349993890739874</v>
      </c>
      <c r="L138" s="8">
        <v>0.96608355654259215</v>
      </c>
      <c r="M138" s="3">
        <v>1752.6515229301688</v>
      </c>
      <c r="N138" s="9">
        <v>49.645185580333646</v>
      </c>
      <c r="O138" s="9">
        <v>1743.7933664572329</v>
      </c>
      <c r="P138" s="9">
        <v>27.903444568082477</v>
      </c>
      <c r="Q138" s="3">
        <v>1733.1723916302308</v>
      </c>
      <c r="R138" s="9">
        <v>15.862670395848909</v>
      </c>
      <c r="S138" s="21">
        <v>1733.1723916302308</v>
      </c>
      <c r="T138" s="21">
        <v>15.862670395848909</v>
      </c>
      <c r="U138" s="3">
        <v>101.12390039179056</v>
      </c>
    </row>
    <row r="139" spans="1:21" x14ac:dyDescent="0.25">
      <c r="A139" s="1"/>
      <c r="B139" s="22" t="s">
        <v>125</v>
      </c>
      <c r="C139" s="22">
        <v>138.31654115262097</v>
      </c>
      <c r="D139" s="2">
        <v>205751.49896872879</v>
      </c>
      <c r="E139" s="3">
        <v>2.2676387286900042</v>
      </c>
      <c r="F139" s="4">
        <v>9.4249796723899983</v>
      </c>
      <c r="G139" s="3">
        <v>0.60114548849700378</v>
      </c>
      <c r="H139" s="5">
        <v>4.5266621004788004</v>
      </c>
      <c r="I139" s="6">
        <v>2.5480456142409142</v>
      </c>
      <c r="J139" s="5">
        <v>0.30942630026683282</v>
      </c>
      <c r="K139" s="7">
        <v>2.4761180411911012</v>
      </c>
      <c r="L139" s="8">
        <v>0.97177147353728166</v>
      </c>
      <c r="M139" s="3">
        <v>1737.883014100116</v>
      </c>
      <c r="N139" s="9">
        <v>37.719912040135</v>
      </c>
      <c r="O139" s="9">
        <v>1735.8826570834028</v>
      </c>
      <c r="P139" s="9">
        <v>21.194117549200655</v>
      </c>
      <c r="Q139" s="3">
        <v>1733.4574468193825</v>
      </c>
      <c r="R139" s="9">
        <v>11.026767444009124</v>
      </c>
      <c r="S139" s="21">
        <v>1733.4574468193825</v>
      </c>
      <c r="T139" s="21">
        <v>11.026767444009124</v>
      </c>
      <c r="U139" s="3">
        <v>100.2553029085804</v>
      </c>
    </row>
    <row r="140" spans="1:21" x14ac:dyDescent="0.25">
      <c r="A140" s="1"/>
      <c r="B140" s="22" t="s">
        <v>126</v>
      </c>
      <c r="C140" s="22">
        <v>136.22122517996587</v>
      </c>
      <c r="D140" s="2">
        <v>156061.08559973218</v>
      </c>
      <c r="E140" s="3">
        <v>2.692708462821535</v>
      </c>
      <c r="F140" s="4">
        <v>9.4233154144812943</v>
      </c>
      <c r="G140" s="3">
        <v>0.36274276816769185</v>
      </c>
      <c r="H140" s="5">
        <v>4.6468505691798914</v>
      </c>
      <c r="I140" s="6">
        <v>1.1147441140431464</v>
      </c>
      <c r="J140" s="5">
        <v>0.31758586159953617</v>
      </c>
      <c r="K140" s="7">
        <v>1.0540740599862419</v>
      </c>
      <c r="L140" s="8">
        <v>0.94557490522479115</v>
      </c>
      <c r="M140" s="3">
        <v>1777.9285698915496</v>
      </c>
      <c r="N140" s="9">
        <v>16.37843871093969</v>
      </c>
      <c r="O140" s="9">
        <v>1757.7275405972503</v>
      </c>
      <c r="P140" s="9">
        <v>9.3147176011311785</v>
      </c>
      <c r="Q140" s="3">
        <v>1733.7814158496863</v>
      </c>
      <c r="R140" s="9">
        <v>6.6545138159947328</v>
      </c>
      <c r="S140" s="21">
        <v>1733.7814158496863</v>
      </c>
      <c r="T140" s="21">
        <v>6.6545138159947328</v>
      </c>
      <c r="U140" s="3">
        <v>102.54629295471067</v>
      </c>
    </row>
    <row r="141" spans="1:21" x14ac:dyDescent="0.25">
      <c r="A141" s="1"/>
      <c r="B141" s="22" t="s">
        <v>127</v>
      </c>
      <c r="C141" s="22">
        <v>103.66566598705884</v>
      </c>
      <c r="D141" s="2">
        <v>6164.5648003448068</v>
      </c>
      <c r="E141" s="3">
        <v>2.327455697576561</v>
      </c>
      <c r="F141" s="4">
        <v>9.4175758941209189</v>
      </c>
      <c r="G141" s="3">
        <v>1.364430904013215</v>
      </c>
      <c r="H141" s="5">
        <v>4.3066796213809475</v>
      </c>
      <c r="I141" s="6">
        <v>4.3323692971972436</v>
      </c>
      <c r="J141" s="5">
        <v>0.2941578342473094</v>
      </c>
      <c r="K141" s="7">
        <v>4.1119036996835199</v>
      </c>
      <c r="L141" s="8">
        <v>0.94911200260412942</v>
      </c>
      <c r="M141" s="3">
        <v>1662.2734089057201</v>
      </c>
      <c r="N141" s="9">
        <v>60.251374676240175</v>
      </c>
      <c r="O141" s="9">
        <v>1694.6401309439509</v>
      </c>
      <c r="P141" s="9">
        <v>35.715285938677653</v>
      </c>
      <c r="Q141" s="3">
        <v>1734.8990246253777</v>
      </c>
      <c r="R141" s="9">
        <v>25.026450398017573</v>
      </c>
      <c r="S141" s="21">
        <v>1734.8990246253777</v>
      </c>
      <c r="T141" s="21">
        <v>25.026450398017573</v>
      </c>
      <c r="U141" s="3">
        <v>95.8138419188206</v>
      </c>
    </row>
    <row r="142" spans="1:21" x14ac:dyDescent="0.25">
      <c r="A142" s="1"/>
      <c r="B142" s="22" t="s">
        <v>128</v>
      </c>
      <c r="C142" s="22">
        <v>119.45283942783624</v>
      </c>
      <c r="D142" s="2">
        <v>32476.185135542699</v>
      </c>
      <c r="E142" s="3">
        <v>2.1732806782055509</v>
      </c>
      <c r="F142" s="4">
        <v>9.4080263358798373</v>
      </c>
      <c r="G142" s="3">
        <v>0.28513860935955854</v>
      </c>
      <c r="H142" s="5">
        <v>4.3283332811781179</v>
      </c>
      <c r="I142" s="6">
        <v>1.8050845711929921</v>
      </c>
      <c r="J142" s="5">
        <v>0.29533705758477602</v>
      </c>
      <c r="K142" s="7">
        <v>1.7824214660431705</v>
      </c>
      <c r="L142" s="8">
        <v>0.98744485133189996</v>
      </c>
      <c r="M142" s="3">
        <v>1668.1446408559952</v>
      </c>
      <c r="N142" s="9">
        <v>26.197880314288454</v>
      </c>
      <c r="O142" s="9">
        <v>1698.7749241563847</v>
      </c>
      <c r="P142" s="9">
        <v>14.889767132780094</v>
      </c>
      <c r="Q142" s="3">
        <v>1736.7596926577651</v>
      </c>
      <c r="R142" s="9">
        <v>5.2271255802381802</v>
      </c>
      <c r="S142" s="21">
        <v>1736.7596926577651</v>
      </c>
      <c r="T142" s="21">
        <v>5.2271255802381802</v>
      </c>
      <c r="U142" s="3">
        <v>96.049248949532668</v>
      </c>
    </row>
    <row r="143" spans="1:21" x14ac:dyDescent="0.25">
      <c r="A143" s="1"/>
      <c r="B143" s="22" t="s">
        <v>129</v>
      </c>
      <c r="C143" s="22">
        <v>132.65391926586992</v>
      </c>
      <c r="D143" s="2">
        <v>157095.55349648686</v>
      </c>
      <c r="E143" s="3">
        <v>3.4178101726135024</v>
      </c>
      <c r="F143" s="4">
        <v>9.4077013993450276</v>
      </c>
      <c r="G143" s="3">
        <v>0.49509876505573908</v>
      </c>
      <c r="H143" s="5">
        <v>4.6830472981232543</v>
      </c>
      <c r="I143" s="6">
        <v>2.3797034167216924</v>
      </c>
      <c r="J143" s="5">
        <v>0.31952937786301921</v>
      </c>
      <c r="K143" s="7">
        <v>2.3276308909269052</v>
      </c>
      <c r="L143" s="8">
        <v>0.97811806066718909</v>
      </c>
      <c r="M143" s="3">
        <v>1787.4304019578265</v>
      </c>
      <c r="N143" s="9">
        <v>36.335291359999246</v>
      </c>
      <c r="O143" s="9">
        <v>1764.2154490723601</v>
      </c>
      <c r="P143" s="9">
        <v>19.913871273656923</v>
      </c>
      <c r="Q143" s="3">
        <v>1736.8230299589827</v>
      </c>
      <c r="R143" s="9">
        <v>9.0773996709889389</v>
      </c>
      <c r="S143" s="21">
        <v>1736.8230299589827</v>
      </c>
      <c r="T143" s="21">
        <v>9.0773996709889389</v>
      </c>
      <c r="U143" s="3">
        <v>102.91378978317894</v>
      </c>
    </row>
    <row r="144" spans="1:21" x14ac:dyDescent="0.25">
      <c r="A144" s="1"/>
      <c r="B144" s="1" t="s">
        <v>130</v>
      </c>
      <c r="C144" s="1">
        <v>54.752729751658428</v>
      </c>
      <c r="D144" s="2">
        <v>62032.043114916261</v>
      </c>
      <c r="E144" s="3">
        <v>1.5291152108296504</v>
      </c>
      <c r="F144" s="4">
        <v>9.405209736058028</v>
      </c>
      <c r="G144" s="3">
        <v>0.9529473329204815</v>
      </c>
      <c r="H144" s="5">
        <v>4.4773950660939379</v>
      </c>
      <c r="I144" s="6">
        <v>1.3784439551245347</v>
      </c>
      <c r="J144" s="5">
        <v>0.30541659173052571</v>
      </c>
      <c r="K144" s="7">
        <v>0.99599152511410016</v>
      </c>
      <c r="L144" s="8">
        <v>0.72254771143315577</v>
      </c>
      <c r="M144" s="3">
        <v>1718.1126008841325</v>
      </c>
      <c r="N144" s="9">
        <v>15.021667083292414</v>
      </c>
      <c r="O144" s="9">
        <v>1726.7905112873541</v>
      </c>
      <c r="P144" s="9">
        <v>11.441652541015515</v>
      </c>
      <c r="Q144" s="3">
        <v>1737.3087661054392</v>
      </c>
      <c r="R144" s="9">
        <v>17.472756778154007</v>
      </c>
      <c r="S144" s="21">
        <v>1737.3087661054392</v>
      </c>
      <c r="T144" s="21">
        <v>17.472756778154007</v>
      </c>
      <c r="U144" s="3">
        <v>98.895063123158067</v>
      </c>
    </row>
    <row r="145" spans="1:21" x14ac:dyDescent="0.25">
      <c r="A145" s="1"/>
      <c r="B145" s="22" t="s">
        <v>131</v>
      </c>
      <c r="C145" s="22">
        <v>204.41352930092509</v>
      </c>
      <c r="D145" s="2">
        <v>13894.49512515268</v>
      </c>
      <c r="E145" s="3">
        <v>3.2956522842036975</v>
      </c>
      <c r="F145" s="4">
        <v>9.3978676145111297</v>
      </c>
      <c r="G145" s="3">
        <v>0.34837655959186342</v>
      </c>
      <c r="H145" s="5">
        <v>4.2858870997138325</v>
      </c>
      <c r="I145" s="6">
        <v>1.5195802632571533</v>
      </c>
      <c r="J145" s="5">
        <v>0.29212503317269845</v>
      </c>
      <c r="K145" s="7">
        <v>1.4791071459524547</v>
      </c>
      <c r="L145" s="8">
        <v>0.97336559424775226</v>
      </c>
      <c r="M145" s="3">
        <v>1652.1397297630347</v>
      </c>
      <c r="N145" s="9">
        <v>21.556770287761083</v>
      </c>
      <c r="O145" s="9">
        <v>1690.6538636288888</v>
      </c>
      <c r="P145" s="9">
        <v>12.511182996285129</v>
      </c>
      <c r="Q145" s="3">
        <v>1738.7406489929815</v>
      </c>
      <c r="R145" s="9">
        <v>6.3852377301614069</v>
      </c>
      <c r="S145" s="21">
        <v>1738.7406489929815</v>
      </c>
      <c r="T145" s="21">
        <v>6.3852377301614069</v>
      </c>
      <c r="U145" s="3">
        <v>95.01933084269335</v>
      </c>
    </row>
    <row r="146" spans="1:21" x14ac:dyDescent="0.25">
      <c r="A146" s="1"/>
      <c r="B146" s="22" t="s">
        <v>132</v>
      </c>
      <c r="C146" s="22">
        <v>448.19336636107988</v>
      </c>
      <c r="D146" s="2">
        <v>67291.249275180366</v>
      </c>
      <c r="E146" s="3">
        <v>2.3544758063066937</v>
      </c>
      <c r="F146" s="4">
        <v>9.3970102362463326</v>
      </c>
      <c r="G146" s="3">
        <v>0.23031718520974592</v>
      </c>
      <c r="H146" s="5">
        <v>4.3846454106396733</v>
      </c>
      <c r="I146" s="6">
        <v>2.1903570299458752</v>
      </c>
      <c r="J146" s="5">
        <v>0.29882911086518366</v>
      </c>
      <c r="K146" s="7">
        <v>2.1782143863335341</v>
      </c>
      <c r="L146" s="8">
        <v>0.99445631764761144</v>
      </c>
      <c r="M146" s="3">
        <v>1685.4999172159519</v>
      </c>
      <c r="N146" s="9">
        <v>32.30675603475197</v>
      </c>
      <c r="O146" s="9">
        <v>1709.4496226165695</v>
      </c>
      <c r="P146" s="9">
        <v>18.112076671285081</v>
      </c>
      <c r="Q146" s="3">
        <v>1738.9079136768325</v>
      </c>
      <c r="R146" s="9">
        <v>4.2206733594717889</v>
      </c>
      <c r="S146" s="21">
        <v>1738.9079136768325</v>
      </c>
      <c r="T146" s="21">
        <v>4.2206733594717889</v>
      </c>
      <c r="U146" s="3">
        <v>96.928647225030332</v>
      </c>
    </row>
    <row r="147" spans="1:21" x14ac:dyDescent="0.25">
      <c r="A147" s="1"/>
      <c r="B147" s="1" t="s">
        <v>133</v>
      </c>
      <c r="C147" s="1">
        <v>171.22461930480935</v>
      </c>
      <c r="D147" s="2">
        <v>326351.00152584218</v>
      </c>
      <c r="E147" s="3">
        <v>1.4545164979124863</v>
      </c>
      <c r="F147" s="4">
        <v>9.3937084541461076</v>
      </c>
      <c r="G147" s="3">
        <v>0.74589304453824801</v>
      </c>
      <c r="H147" s="5">
        <v>4.5194761954380134</v>
      </c>
      <c r="I147" s="6">
        <v>2.5106764711146097</v>
      </c>
      <c r="J147" s="5">
        <v>0.30791007938350851</v>
      </c>
      <c r="K147" s="7">
        <v>2.3973193172203766</v>
      </c>
      <c r="L147" s="8">
        <v>0.95484995569982445</v>
      </c>
      <c r="M147" s="3">
        <v>1730.4142080461181</v>
      </c>
      <c r="N147" s="9">
        <v>36.382682841785481</v>
      </c>
      <c r="O147" s="9">
        <v>1734.5615714633357</v>
      </c>
      <c r="P147" s="9">
        <v>20.877192484544025</v>
      </c>
      <c r="Q147" s="3">
        <v>1739.552163368061</v>
      </c>
      <c r="R147" s="9">
        <v>13.671968932861773</v>
      </c>
      <c r="S147" s="21">
        <v>1739.552163368061</v>
      </c>
      <c r="T147" s="21">
        <v>13.671968932861773</v>
      </c>
      <c r="U147" s="3">
        <v>99.474694952277247</v>
      </c>
    </row>
    <row r="148" spans="1:21" x14ac:dyDescent="0.25">
      <c r="A148" s="1"/>
      <c r="B148" s="22" t="s">
        <v>134</v>
      </c>
      <c r="C148" s="22">
        <v>158.93324674925603</v>
      </c>
      <c r="D148" s="2">
        <v>4444.2870181516255</v>
      </c>
      <c r="E148" s="3">
        <v>2.3712889423487589</v>
      </c>
      <c r="F148" s="4">
        <v>9.3928408650312409</v>
      </c>
      <c r="G148" s="3">
        <v>1.1402522812240181</v>
      </c>
      <c r="H148" s="5">
        <v>4.4201819126516817</v>
      </c>
      <c r="I148" s="6">
        <v>2.816707969748979</v>
      </c>
      <c r="J148" s="5">
        <v>0.30111738685833089</v>
      </c>
      <c r="K148" s="7">
        <v>2.5755909073474457</v>
      </c>
      <c r="L148" s="8">
        <v>0.91439756446493758</v>
      </c>
      <c r="M148" s="3">
        <v>1696.8472111980175</v>
      </c>
      <c r="N148" s="9">
        <v>38.425505080920516</v>
      </c>
      <c r="O148" s="9">
        <v>1716.1287283425802</v>
      </c>
      <c r="P148" s="9">
        <v>23.327833921744514</v>
      </c>
      <c r="Q148" s="3">
        <v>1739.7214778578186</v>
      </c>
      <c r="R148" s="9">
        <v>20.901347058494821</v>
      </c>
      <c r="S148" s="21">
        <v>1739.7214778578186</v>
      </c>
      <c r="T148" s="21">
        <v>20.901347058494821</v>
      </c>
      <c r="U148" s="3">
        <v>97.535567203976015</v>
      </c>
    </row>
    <row r="149" spans="1:21" x14ac:dyDescent="0.25">
      <c r="A149" s="1"/>
      <c r="B149" s="22" t="s">
        <v>135</v>
      </c>
      <c r="C149" s="22">
        <v>134.66168902694395</v>
      </c>
      <c r="D149" s="2">
        <v>4723.8052966333953</v>
      </c>
      <c r="E149" s="3">
        <v>1.419466037035664</v>
      </c>
      <c r="F149" s="4">
        <v>9.3830043457966799</v>
      </c>
      <c r="G149" s="3">
        <v>1.1741473691875295</v>
      </c>
      <c r="H149" s="5">
        <v>4.1978595733609838</v>
      </c>
      <c r="I149" s="6">
        <v>3.449760227815081</v>
      </c>
      <c r="J149" s="5">
        <v>0.28567257484689806</v>
      </c>
      <c r="K149" s="7">
        <v>3.2437977102225046</v>
      </c>
      <c r="L149" s="8">
        <v>0.94029657019872837</v>
      </c>
      <c r="M149" s="3">
        <v>1619.867758059075</v>
      </c>
      <c r="N149" s="9">
        <v>46.464113802487077</v>
      </c>
      <c r="O149" s="9">
        <v>1673.6019904969316</v>
      </c>
      <c r="P149" s="9">
        <v>28.2966219745947</v>
      </c>
      <c r="Q149" s="3">
        <v>1741.6419683332235</v>
      </c>
      <c r="R149" s="9">
        <v>21.517592481156271</v>
      </c>
      <c r="S149" s="21">
        <v>1741.6419683332235</v>
      </c>
      <c r="T149" s="21">
        <v>21.517592481156271</v>
      </c>
      <c r="U149" s="3">
        <v>93.008080162957469</v>
      </c>
    </row>
    <row r="150" spans="1:21" x14ac:dyDescent="0.25">
      <c r="A150" s="1"/>
      <c r="B150" s="22" t="s">
        <v>136</v>
      </c>
      <c r="C150" s="22">
        <v>214.05607667656898</v>
      </c>
      <c r="D150" s="2">
        <v>180533.24990096688</v>
      </c>
      <c r="E150" s="3">
        <v>2.8808935164522897</v>
      </c>
      <c r="F150" s="4">
        <v>9.3753108817934532</v>
      </c>
      <c r="G150" s="3">
        <v>0.49147078044524134</v>
      </c>
      <c r="H150" s="5">
        <v>4.6486419353480679</v>
      </c>
      <c r="I150" s="6">
        <v>1.4853025673129074</v>
      </c>
      <c r="J150" s="5">
        <v>0.316089812315275</v>
      </c>
      <c r="K150" s="7">
        <v>1.4016348270626195</v>
      </c>
      <c r="L150" s="8">
        <v>0.94366956464523399</v>
      </c>
      <c r="M150" s="3">
        <v>1770.604847797722</v>
      </c>
      <c r="N150" s="9">
        <v>21.700997522752004</v>
      </c>
      <c r="O150" s="9">
        <v>1758.0496023159162</v>
      </c>
      <c r="P150" s="9">
        <v>12.412193107351868</v>
      </c>
      <c r="Q150" s="3">
        <v>1743.1415913500568</v>
      </c>
      <c r="R150" s="9">
        <v>9.0037842444536409</v>
      </c>
      <c r="S150" s="21">
        <v>1743.1415913500568</v>
      </c>
      <c r="T150" s="21">
        <v>9.0037842444536409</v>
      </c>
      <c r="U150" s="3">
        <v>101.57550348083858</v>
      </c>
    </row>
    <row r="151" spans="1:21" x14ac:dyDescent="0.25">
      <c r="A151" s="1"/>
      <c r="B151" s="22" t="s">
        <v>137</v>
      </c>
      <c r="C151" s="22">
        <v>128.97214817034111</v>
      </c>
      <c r="D151" s="2">
        <v>2148.3846604541</v>
      </c>
      <c r="E151" s="3">
        <v>1.662155387039935</v>
      </c>
      <c r="F151" s="4">
        <v>9.3706845359946289</v>
      </c>
      <c r="G151" s="3">
        <v>3.3526655956967866</v>
      </c>
      <c r="H151" s="5">
        <v>4.4727046607053094</v>
      </c>
      <c r="I151" s="6">
        <v>4.1547569643125239</v>
      </c>
      <c r="J151" s="5">
        <v>0.30397667825748731</v>
      </c>
      <c r="K151" s="7">
        <v>2.4539027763818466</v>
      </c>
      <c r="L151" s="8">
        <v>0.59062486625806421</v>
      </c>
      <c r="M151" s="3">
        <v>1710.9980891065993</v>
      </c>
      <c r="N151" s="9">
        <v>36.876588365935504</v>
      </c>
      <c r="O151" s="9">
        <v>1725.9206455227279</v>
      </c>
      <c r="P151" s="9">
        <v>34.491393611217177</v>
      </c>
      <c r="Q151" s="3">
        <v>1744.0459670594157</v>
      </c>
      <c r="R151" s="9">
        <v>61.438231396593324</v>
      </c>
      <c r="S151" s="21">
        <v>1744.0459670594157</v>
      </c>
      <c r="T151" s="21">
        <v>61.438231396593324</v>
      </c>
      <c r="U151" s="3">
        <v>98.105102813973559</v>
      </c>
    </row>
    <row r="152" spans="1:21" x14ac:dyDescent="0.25">
      <c r="A152" s="1"/>
      <c r="B152" s="22" t="s">
        <v>138</v>
      </c>
      <c r="C152" s="22">
        <v>108.85903538966028</v>
      </c>
      <c r="D152" s="2">
        <v>7693.8935290060617</v>
      </c>
      <c r="E152" s="3">
        <v>2.2469373324875583</v>
      </c>
      <c r="F152" s="4">
        <v>9.3675935401776584</v>
      </c>
      <c r="G152" s="3">
        <v>1.1977142373021654</v>
      </c>
      <c r="H152" s="5">
        <v>4.4681692928465599</v>
      </c>
      <c r="I152" s="6">
        <v>1.8089363955292632</v>
      </c>
      <c r="J152" s="5">
        <v>0.30356827534152608</v>
      </c>
      <c r="K152" s="7">
        <v>1.3556295544263171</v>
      </c>
      <c r="L152" s="8">
        <v>0.74940697626335473</v>
      </c>
      <c r="M152" s="3">
        <v>1708.9787686976742</v>
      </c>
      <c r="N152" s="9">
        <v>20.35088393228375</v>
      </c>
      <c r="O152" s="9">
        <v>1725.0788232062673</v>
      </c>
      <c r="P152" s="9">
        <v>15.009717118276285</v>
      </c>
      <c r="Q152" s="3">
        <v>1744.6503984341359</v>
      </c>
      <c r="R152" s="9">
        <v>21.941296169871521</v>
      </c>
      <c r="S152" s="21">
        <v>1744.6503984341359</v>
      </c>
      <c r="T152" s="21">
        <v>21.941296169871521</v>
      </c>
      <c r="U152" s="3">
        <v>97.955370900182771</v>
      </c>
    </row>
    <row r="153" spans="1:21" x14ac:dyDescent="0.25">
      <c r="A153" s="1"/>
      <c r="B153" s="22" t="s">
        <v>139</v>
      </c>
      <c r="C153" s="22">
        <v>178.08027420855905</v>
      </c>
      <c r="D153" s="2">
        <v>22807.633203174792</v>
      </c>
      <c r="E153" s="3">
        <v>1.2919100191000283</v>
      </c>
      <c r="F153" s="4">
        <v>9.3622714830521669</v>
      </c>
      <c r="G153" s="3">
        <v>0.65443755393451863</v>
      </c>
      <c r="H153" s="5">
        <v>4.2221509123005765</v>
      </c>
      <c r="I153" s="6">
        <v>4.7033580268721913</v>
      </c>
      <c r="J153" s="5">
        <v>0.28669076793860154</v>
      </c>
      <c r="K153" s="7">
        <v>4.6576054166216441</v>
      </c>
      <c r="L153" s="8">
        <v>0.99027235222384868</v>
      </c>
      <c r="M153" s="3">
        <v>1624.9709988183397</v>
      </c>
      <c r="N153" s="9">
        <v>66.901524341204663</v>
      </c>
      <c r="O153" s="9">
        <v>1678.3361620441983</v>
      </c>
      <c r="P153" s="9">
        <v>38.63062665436496</v>
      </c>
      <c r="Q153" s="3">
        <v>1745.6914647823944</v>
      </c>
      <c r="R153" s="9">
        <v>11.9861865073849</v>
      </c>
      <c r="S153" s="21">
        <v>1745.6914647823944</v>
      </c>
      <c r="T153" s="21">
        <v>11.9861865073849</v>
      </c>
      <c r="U153" s="3">
        <v>93.084661957770251</v>
      </c>
    </row>
    <row r="154" spans="1:21" x14ac:dyDescent="0.25">
      <c r="A154" s="1"/>
      <c r="B154" s="22" t="s">
        <v>140</v>
      </c>
      <c r="C154" s="22">
        <v>197.42167421477117</v>
      </c>
      <c r="D154" s="2">
        <v>56415.021255657739</v>
      </c>
      <c r="E154" s="3">
        <v>1.041177224718856</v>
      </c>
      <c r="F154" s="4">
        <v>9.359313447828308</v>
      </c>
      <c r="G154" s="3">
        <v>0.88766033270219591</v>
      </c>
      <c r="H154" s="5">
        <v>4.6137923936991356</v>
      </c>
      <c r="I154" s="6">
        <v>2.9449122897863158</v>
      </c>
      <c r="J154" s="5">
        <v>0.31318486506988891</v>
      </c>
      <c r="K154" s="7">
        <v>2.8079472089555937</v>
      </c>
      <c r="L154" s="8">
        <v>0.95349094731759898</v>
      </c>
      <c r="M154" s="3">
        <v>1756.3602343294149</v>
      </c>
      <c r="N154" s="9">
        <v>43.170644654641933</v>
      </c>
      <c r="O154" s="9">
        <v>1751.7657482382522</v>
      </c>
      <c r="P154" s="9">
        <v>24.58039178007391</v>
      </c>
      <c r="Q154" s="3">
        <v>1746.2702936807143</v>
      </c>
      <c r="R154" s="9">
        <v>16.257317907967376</v>
      </c>
      <c r="S154" s="21">
        <v>1746.2702936807143</v>
      </c>
      <c r="T154" s="21">
        <v>16.257317907967376</v>
      </c>
      <c r="U154" s="3">
        <v>100.57779947842057</v>
      </c>
    </row>
    <row r="155" spans="1:21" x14ac:dyDescent="0.25">
      <c r="A155" s="1"/>
      <c r="B155" s="22" t="s">
        <v>141</v>
      </c>
      <c r="C155" s="22">
        <v>263.69102482681399</v>
      </c>
      <c r="D155" s="2">
        <v>13330.959196257281</v>
      </c>
      <c r="E155" s="3">
        <v>3.0434309801940187</v>
      </c>
      <c r="F155" s="4">
        <v>9.3383822124820028</v>
      </c>
      <c r="G155" s="3">
        <v>0.44353934283911695</v>
      </c>
      <c r="H155" s="5">
        <v>4.1528656715403836</v>
      </c>
      <c r="I155" s="6">
        <v>2.4501082564788237</v>
      </c>
      <c r="J155" s="5">
        <v>0.28126665881882684</v>
      </c>
      <c r="K155" s="7">
        <v>2.4096272159443139</v>
      </c>
      <c r="L155" s="8">
        <v>0.98347785636513585</v>
      </c>
      <c r="M155" s="3">
        <v>1597.7383775986718</v>
      </c>
      <c r="N155" s="9">
        <v>34.099722523137075</v>
      </c>
      <c r="O155" s="9">
        <v>1664.7743321272455</v>
      </c>
      <c r="P155" s="9">
        <v>20.05260053876134</v>
      </c>
      <c r="Q155" s="3">
        <v>1750.3701561920786</v>
      </c>
      <c r="R155" s="9">
        <v>8.1199868690201811</v>
      </c>
      <c r="S155" s="21">
        <v>1750.3701561920786</v>
      </c>
      <c r="T155" s="21">
        <v>8.1199868690201811</v>
      </c>
      <c r="U155" s="3">
        <v>91.280028509772109</v>
      </c>
    </row>
    <row r="156" spans="1:21" x14ac:dyDescent="0.25">
      <c r="A156" s="1"/>
      <c r="B156" s="22" t="s">
        <v>142</v>
      </c>
      <c r="C156" s="22">
        <v>368.55795959233234</v>
      </c>
      <c r="D156" s="2">
        <v>5609.831693145693</v>
      </c>
      <c r="E156" s="3">
        <v>1.1608474869839018</v>
      </c>
      <c r="F156" s="4">
        <v>9.3256777104212425</v>
      </c>
      <c r="G156" s="3">
        <v>2.1976897164215892</v>
      </c>
      <c r="H156" s="5">
        <v>4.2855150087721317</v>
      </c>
      <c r="I156" s="6">
        <v>4.4458375691865104</v>
      </c>
      <c r="J156" s="5">
        <v>0.28985590219743229</v>
      </c>
      <c r="K156" s="7">
        <v>3.864664487626968</v>
      </c>
      <c r="L156" s="8">
        <v>0.86927703216429397</v>
      </c>
      <c r="M156" s="3">
        <v>1640.8090792028015</v>
      </c>
      <c r="N156" s="9">
        <v>55.986313770312449</v>
      </c>
      <c r="O156" s="9">
        <v>1690.5823849673541</v>
      </c>
      <c r="P156" s="9">
        <v>36.617393226493505</v>
      </c>
      <c r="Q156" s="3">
        <v>1752.8620810387504</v>
      </c>
      <c r="R156" s="9">
        <v>40.222165155166181</v>
      </c>
      <c r="S156" s="21">
        <v>1752.8620810387504</v>
      </c>
      <c r="T156" s="21">
        <v>40.222165155166181</v>
      </c>
      <c r="U156" s="3">
        <v>93.60742621749533</v>
      </c>
    </row>
    <row r="157" spans="1:21" x14ac:dyDescent="0.25">
      <c r="A157" s="1"/>
      <c r="B157" s="22" t="s">
        <v>143</v>
      </c>
      <c r="C157" s="22">
        <v>185.31755461021467</v>
      </c>
      <c r="D157" s="2">
        <v>220598.96272752137</v>
      </c>
      <c r="E157" s="3">
        <v>3.627767936820351</v>
      </c>
      <c r="F157" s="4">
        <v>9.321796059407891</v>
      </c>
      <c r="G157" s="3">
        <v>0.4650687553757879</v>
      </c>
      <c r="H157" s="5">
        <v>4.784511398426619</v>
      </c>
      <c r="I157" s="6">
        <v>1.3702432109057867</v>
      </c>
      <c r="J157" s="5">
        <v>0.32347142080102548</v>
      </c>
      <c r="K157" s="7">
        <v>1.2889055472790145</v>
      </c>
      <c r="L157" s="8">
        <v>0.94063998056738796</v>
      </c>
      <c r="M157" s="3">
        <v>1806.6601050730389</v>
      </c>
      <c r="N157" s="9">
        <v>20.307762868757209</v>
      </c>
      <c r="O157" s="9">
        <v>1782.18398435991</v>
      </c>
      <c r="P157" s="9">
        <v>11.508456441878593</v>
      </c>
      <c r="Q157" s="3">
        <v>1753.6239697540336</v>
      </c>
      <c r="R157" s="9">
        <v>8.5106740470766908</v>
      </c>
      <c r="S157" s="21">
        <v>1753.6239697540336</v>
      </c>
      <c r="T157" s="21">
        <v>8.5106740470766908</v>
      </c>
      <c r="U157" s="3">
        <v>103.02437331114061</v>
      </c>
    </row>
    <row r="158" spans="1:21" x14ac:dyDescent="0.25">
      <c r="A158" s="1"/>
      <c r="B158" s="22" t="s">
        <v>144</v>
      </c>
      <c r="C158" s="22">
        <v>107.74214044671903</v>
      </c>
      <c r="D158" s="2">
        <v>124098.62622245633</v>
      </c>
      <c r="E158" s="3">
        <v>1.9779234750242249</v>
      </c>
      <c r="F158" s="4">
        <v>9.3153848313197489</v>
      </c>
      <c r="G158" s="3">
        <v>0.56386941735310459</v>
      </c>
      <c r="H158" s="5">
        <v>4.7115126016576179</v>
      </c>
      <c r="I158" s="6">
        <v>1.2999396617431653</v>
      </c>
      <c r="J158" s="5">
        <v>0.31831703671346989</v>
      </c>
      <c r="K158" s="7">
        <v>1.1712789609426122</v>
      </c>
      <c r="L158" s="8">
        <v>0.90102563635297939</v>
      </c>
      <c r="M158" s="3">
        <v>1781.5049214695835</v>
      </c>
      <c r="N158" s="9">
        <v>18.231387605293662</v>
      </c>
      <c r="O158" s="9">
        <v>1769.2886150734803</v>
      </c>
      <c r="P158" s="9">
        <v>10.888773660788047</v>
      </c>
      <c r="Q158" s="3">
        <v>1754.8828988303628</v>
      </c>
      <c r="R158" s="9">
        <v>10.31711282251797</v>
      </c>
      <c r="S158" s="21">
        <v>1754.8828988303628</v>
      </c>
      <c r="T158" s="21">
        <v>10.31711282251797</v>
      </c>
      <c r="U158" s="3">
        <v>101.51702558939769</v>
      </c>
    </row>
    <row r="159" spans="1:21" x14ac:dyDescent="0.25">
      <c r="A159" s="1"/>
      <c r="B159" s="22" t="s">
        <v>145</v>
      </c>
      <c r="C159" s="22">
        <v>234.55127563106291</v>
      </c>
      <c r="D159" s="2">
        <v>3097.7020155387067</v>
      </c>
      <c r="E159" s="3">
        <v>1.0875315802063317</v>
      </c>
      <c r="F159" s="4">
        <v>9.2877694562723399</v>
      </c>
      <c r="G159" s="3">
        <v>1.642568627600401</v>
      </c>
      <c r="H159" s="5">
        <v>3.7350701075054009</v>
      </c>
      <c r="I159" s="6">
        <v>11.640321079205096</v>
      </c>
      <c r="J159" s="5">
        <v>0.25159899957589577</v>
      </c>
      <c r="K159" s="7">
        <v>11.523846715858792</v>
      </c>
      <c r="L159" s="8">
        <v>0.9899938874062173</v>
      </c>
      <c r="M159" s="3">
        <v>1446.7167348661526</v>
      </c>
      <c r="N159" s="9">
        <v>149.36095627654197</v>
      </c>
      <c r="O159" s="9">
        <v>1578.9171272374185</v>
      </c>
      <c r="P159" s="9">
        <v>93.495820395525016</v>
      </c>
      <c r="Q159" s="3">
        <v>1760.3131959879902</v>
      </c>
      <c r="R159" s="9">
        <v>30.031934928615442</v>
      </c>
      <c r="S159" s="21">
        <v>1760.3131959879902</v>
      </c>
      <c r="T159" s="21">
        <v>30.031934928615442</v>
      </c>
      <c r="U159" s="3">
        <v>82.18518944034679</v>
      </c>
    </row>
    <row r="160" spans="1:21" x14ac:dyDescent="0.25">
      <c r="A160" s="1"/>
      <c r="B160" s="22" t="s">
        <v>146</v>
      </c>
      <c r="C160" s="22">
        <v>81.996304517042461</v>
      </c>
      <c r="D160" s="2">
        <v>113256.42474671702</v>
      </c>
      <c r="E160" s="3">
        <v>1.2935500172073013</v>
      </c>
      <c r="F160" s="4">
        <v>5.4602607542222632</v>
      </c>
      <c r="G160" s="3">
        <v>0.33147796271079494</v>
      </c>
      <c r="H160" s="5">
        <v>13.336615831735443</v>
      </c>
      <c r="I160" s="6">
        <v>1.7605565687833813</v>
      </c>
      <c r="J160" s="5">
        <v>0.52815056585555809</v>
      </c>
      <c r="K160" s="7">
        <v>1.7290696319476013</v>
      </c>
      <c r="L160" s="8">
        <v>0.98211535068280198</v>
      </c>
      <c r="M160" s="3">
        <v>2733.6549476446576</v>
      </c>
      <c r="N160" s="9">
        <v>38.523652921414168</v>
      </c>
      <c r="O160" s="9">
        <v>2703.7790651599171</v>
      </c>
      <c r="P160" s="9">
        <v>16.630975435408573</v>
      </c>
      <c r="Q160" s="3">
        <v>2681.5149612308983</v>
      </c>
      <c r="R160" s="9">
        <v>5.4831913166763115</v>
      </c>
      <c r="S160" s="21">
        <v>2681.5149612308983</v>
      </c>
      <c r="T160" s="21">
        <v>5.4831913166763115</v>
      </c>
      <c r="U160" s="3">
        <v>101.94442272997148</v>
      </c>
    </row>
    <row r="162" spans="1:1" x14ac:dyDescent="0.25">
      <c r="A162" s="23" t="s">
        <v>168</v>
      </c>
    </row>
    <row r="163" spans="1:1" x14ac:dyDescent="0.25">
      <c r="A163" s="23" t="s">
        <v>169</v>
      </c>
    </row>
    <row r="164" spans="1:1" x14ac:dyDescent="0.25">
      <c r="A164" s="23" t="s">
        <v>170</v>
      </c>
    </row>
    <row r="165" spans="1:1" x14ac:dyDescent="0.25">
      <c r="A165" s="23" t="s">
        <v>171</v>
      </c>
    </row>
    <row r="166" spans="1:1" x14ac:dyDescent="0.25">
      <c r="A166" s="23" t="s">
        <v>172</v>
      </c>
    </row>
    <row r="167" spans="1:1" x14ac:dyDescent="0.25">
      <c r="A167" s="23" t="s">
        <v>173</v>
      </c>
    </row>
    <row r="168" spans="1:1" x14ac:dyDescent="0.25">
      <c r="A168" s="23" t="s">
        <v>174</v>
      </c>
    </row>
    <row r="169" spans="1:1" x14ac:dyDescent="0.25">
      <c r="A169" s="23" t="s">
        <v>175</v>
      </c>
    </row>
    <row r="170" spans="1:1" x14ac:dyDescent="0.25">
      <c r="A170" s="23" t="s">
        <v>176</v>
      </c>
    </row>
    <row r="171" spans="1:1" x14ac:dyDescent="0.25">
      <c r="A171" s="23" t="s">
        <v>177</v>
      </c>
    </row>
    <row r="172" spans="1:1" x14ac:dyDescent="0.25">
      <c r="A172" s="23" t="s">
        <v>178</v>
      </c>
    </row>
    <row r="173" spans="1:1" x14ac:dyDescent="0.25">
      <c r="A173" s="23" t="s">
        <v>179</v>
      </c>
    </row>
    <row r="174" spans="1:1" x14ac:dyDescent="0.25">
      <c r="A174" s="23" t="s">
        <v>180</v>
      </c>
    </row>
    <row r="175" spans="1:1" x14ac:dyDescent="0.25">
      <c r="A175" s="23" t="s">
        <v>181</v>
      </c>
    </row>
    <row r="176" spans="1:1" x14ac:dyDescent="0.25">
      <c r="A176" s="23" t="s">
        <v>182</v>
      </c>
    </row>
  </sheetData>
  <sortState ref="W54:W160">
    <sortCondition ref="W54"/>
  </sortState>
  <mergeCells count="1">
    <mergeCell ref="M2:R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6"/>
  <sheetViews>
    <sheetView workbookViewId="0">
      <selection activeCell="P18" sqref="P18"/>
    </sheetView>
  </sheetViews>
  <sheetFormatPr defaultRowHeight="15" x14ac:dyDescent="0.25"/>
  <cols>
    <col min="1" max="1" width="15.28515625" customWidth="1"/>
    <col min="2" max="2" width="17.5703125" customWidth="1"/>
    <col min="3" max="3" width="28" customWidth="1"/>
    <col min="4" max="4" width="11.140625" customWidth="1"/>
    <col min="5" max="5" width="13.7109375" customWidth="1"/>
    <col min="7" max="7" width="14.7109375" customWidth="1"/>
    <col min="8" max="8" width="16.5703125" customWidth="1"/>
    <col min="10" max="10" width="13.42578125" customWidth="1"/>
  </cols>
  <sheetData>
    <row r="1" spans="1:19" x14ac:dyDescent="0.25">
      <c r="A1" t="s">
        <v>197</v>
      </c>
    </row>
    <row r="3" spans="1:19" ht="17.25" x14ac:dyDescent="0.25">
      <c r="A3" t="s">
        <v>13</v>
      </c>
      <c r="B3" t="s">
        <v>2</v>
      </c>
      <c r="C3" t="s">
        <v>207</v>
      </c>
      <c r="D3" t="s">
        <v>191</v>
      </c>
      <c r="E3" t="s">
        <v>208</v>
      </c>
      <c r="F3" t="s">
        <v>192</v>
      </c>
      <c r="G3" t="s">
        <v>209</v>
      </c>
      <c r="H3" t="s">
        <v>210</v>
      </c>
      <c r="I3" t="s">
        <v>193</v>
      </c>
      <c r="J3" t="s">
        <v>194</v>
      </c>
      <c r="K3" t="s">
        <v>195</v>
      </c>
      <c r="L3" t="s">
        <v>196</v>
      </c>
    </row>
    <row r="5" spans="1:19" x14ac:dyDescent="0.25">
      <c r="A5" s="36" t="s">
        <v>149</v>
      </c>
    </row>
    <row r="6" spans="1:19" x14ac:dyDescent="0.25">
      <c r="A6" s="27"/>
      <c r="B6" s="28" t="s">
        <v>150</v>
      </c>
      <c r="C6" s="29">
        <v>21.803136578219647</v>
      </c>
      <c r="D6" s="29">
        <v>2.3058185986559145</v>
      </c>
      <c r="E6" s="30">
        <v>0.28207858209806563</v>
      </c>
      <c r="F6" s="30">
        <v>4.4969068417061976E-5</v>
      </c>
      <c r="G6" s="30">
        <v>1.2893920920404333E-3</v>
      </c>
      <c r="H6" s="30">
        <f t="shared" ref="H6:H20" si="0">IF(D6&lt;&gt;0,E6-(G6*(EXP((1000000*L6)*1.867*10^-11)-1)),"")</f>
        <v>0.28204317624671915</v>
      </c>
      <c r="I6" s="29">
        <f>IF(D6&lt;&gt;0,10000*((E6/[1]K!$F$37)-1),"")</f>
        <v>-24.980741621174474</v>
      </c>
      <c r="J6" s="29">
        <f>IF(D6&lt;&gt;0,10000*((E6/[1]K!$F$37)-1)-10000*(((E6-F6)/[1]K!$F$37)-1),"")</f>
        <v>1.5902211368012971</v>
      </c>
      <c r="K6" s="39">
        <v>6.2148313155709678</v>
      </c>
      <c r="L6" s="31">
        <v>1450.9422298193488</v>
      </c>
      <c r="M6" s="32"/>
      <c r="N6" s="33"/>
    </row>
    <row r="7" spans="1:19" x14ac:dyDescent="0.25">
      <c r="A7" s="27"/>
      <c r="B7" s="28" t="s">
        <v>151</v>
      </c>
      <c r="C7" s="29">
        <v>19.547859420037401</v>
      </c>
      <c r="D7" s="29">
        <v>2.4895565440860219</v>
      </c>
      <c r="E7" s="30">
        <v>0.28211491916135256</v>
      </c>
      <c r="F7" s="30">
        <v>4.0205098599016354E-5</v>
      </c>
      <c r="G7" s="30">
        <v>1.1391473582926677E-3</v>
      </c>
      <c r="H7" s="30">
        <f t="shared" si="0"/>
        <v>0.28208353544346343</v>
      </c>
      <c r="I7" s="29">
        <f>IF(D7&lt;&gt;0,10000*((E7/[1]K!$F$37)-1),"")</f>
        <v>-23.695770237015523</v>
      </c>
      <c r="J7" s="29">
        <f>IF(D7&lt;&gt;0,10000*((E7/[1]K!$F$37)-1)-10000*(((E7-F7)/[1]K!$F$37)-1),"")</f>
        <v>1.4217549940431766</v>
      </c>
      <c r="K7" s="39">
        <v>7.7550886741630576</v>
      </c>
      <c r="L7" s="31">
        <v>1455.6778706812938</v>
      </c>
      <c r="M7" s="32"/>
      <c r="N7" s="33"/>
    </row>
    <row r="8" spans="1:19" x14ac:dyDescent="0.25">
      <c r="A8" s="27"/>
      <c r="B8" s="28" t="s">
        <v>152</v>
      </c>
      <c r="C8" s="29">
        <v>36.296059266608403</v>
      </c>
      <c r="D8" s="29">
        <v>2.5223201078853048</v>
      </c>
      <c r="E8" s="30">
        <v>0.28202504131456607</v>
      </c>
      <c r="F8" s="30">
        <v>4.4030884227609247E-5</v>
      </c>
      <c r="G8" s="30">
        <v>2.2439661036159804E-3</v>
      </c>
      <c r="H8" s="30">
        <f t="shared" si="0"/>
        <v>0.281963609532833</v>
      </c>
      <c r="I8" s="29">
        <f>IF(D8&lt;&gt;0,10000*((E8/[1]K!$F$37)-1),"")</f>
        <v>-26.874080500519646</v>
      </c>
      <c r="J8" s="29">
        <f>IF(D8&lt;&gt;0,10000*((E8/[1]K!$F$37)-1)-10000*(((E8-F8)/[1]K!$F$37)-1),"")</f>
        <v>1.5570445471857504</v>
      </c>
      <c r="K8" s="39">
        <v>3.2930743215544345</v>
      </c>
      <c r="L8" s="31">
        <v>1446.6201241873796</v>
      </c>
      <c r="M8" s="32"/>
      <c r="N8" s="33"/>
    </row>
    <row r="9" spans="1:19" x14ac:dyDescent="0.25">
      <c r="A9" s="27"/>
      <c r="B9" s="28" t="s">
        <v>153</v>
      </c>
      <c r="C9" s="29">
        <v>20.998814223965013</v>
      </c>
      <c r="D9" s="29">
        <v>2.6626051444444432</v>
      </c>
      <c r="E9" s="30">
        <v>0.28208878158204037</v>
      </c>
      <c r="F9" s="30">
        <v>3.2888784427093255E-5</v>
      </c>
      <c r="G9" s="30">
        <v>1.3148085831476155E-3</v>
      </c>
      <c r="H9" s="30">
        <f t="shared" si="0"/>
        <v>0.28205259352733358</v>
      </c>
      <c r="I9" s="29">
        <f>IF(D9&lt;&gt;0,10000*((E9/[1]K!$F$37)-1),"")</f>
        <v>-24.620061812318241</v>
      </c>
      <c r="J9" s="29">
        <f>IF(D9&lt;&gt;0,10000*((E9/[1]K!$F$37)-1)-10000*(((E9-F9)/[1]K!$F$37)-1),"")</f>
        <v>1.1630314347321757</v>
      </c>
      <c r="K9" s="39">
        <v>6.6254081822094468</v>
      </c>
      <c r="L9" s="31">
        <v>1454.2838485404318</v>
      </c>
      <c r="M9" s="32"/>
      <c r="N9" s="33"/>
    </row>
    <row r="10" spans="1:19" x14ac:dyDescent="0.25">
      <c r="A10" s="27"/>
      <c r="B10" s="28" t="s">
        <v>154</v>
      </c>
      <c r="C10" s="29">
        <v>19.437092300502457</v>
      </c>
      <c r="D10" s="29">
        <v>2.6081680992831542</v>
      </c>
      <c r="E10" s="30">
        <v>0.28205584614781976</v>
      </c>
      <c r="F10" s="30">
        <v>3.4673240190752411E-5</v>
      </c>
      <c r="G10" s="30">
        <v>1.1513593487403101E-3</v>
      </c>
      <c r="H10" s="30">
        <f t="shared" si="0"/>
        <v>0.28202398186480848</v>
      </c>
      <c r="I10" s="29">
        <f>IF(D10&lt;&gt;0,10000*((E10/[1]K!$F$37)-1),"")</f>
        <v>-25.784742902921209</v>
      </c>
      <c r="J10" s="29">
        <f>IF(D10&lt;&gt;0,10000*((E10/[1]K!$F$37)-1)-10000*(((E10-F10)/[1]K!$F$37)-1),"")</f>
        <v>1.2261343490893566</v>
      </c>
      <c r="K10" s="39">
        <v>5.7915152715617202</v>
      </c>
      <c r="L10" s="31">
        <v>1462.202370850539</v>
      </c>
      <c r="M10" s="32"/>
      <c r="N10" s="33"/>
    </row>
    <row r="11" spans="1:19" x14ac:dyDescent="0.25">
      <c r="A11" s="27"/>
      <c r="B11" s="28" t="s">
        <v>155</v>
      </c>
      <c r="C11" s="29">
        <v>19.009710281127749</v>
      </c>
      <c r="D11" s="29">
        <v>1.93924758637724</v>
      </c>
      <c r="E11" s="30">
        <v>0.28206343455601945</v>
      </c>
      <c r="F11" s="30">
        <v>4.3016635436451642E-5</v>
      </c>
      <c r="G11" s="30">
        <v>1.2197900487639943E-3</v>
      </c>
      <c r="H11" s="30">
        <f t="shared" si="0"/>
        <v>0.28202969955956164</v>
      </c>
      <c r="I11" s="29">
        <f>IF(D11&lt;&gt;0,10000*((E11/[1]K!$F$37)-1),"")</f>
        <v>-25.516397403700928</v>
      </c>
      <c r="J11" s="29">
        <f>IF(D11&lt;&gt;0,10000*((E11/[1]K!$F$37)-1)-10000*(((E11-F11)/[1]K!$F$37)-1),"")</f>
        <v>1.5211781189394813</v>
      </c>
      <c r="K11" s="39">
        <v>5.9717550047601931</v>
      </c>
      <c r="L11" s="31">
        <v>1461.2140273533191</v>
      </c>
      <c r="M11" s="32"/>
      <c r="N11" s="33"/>
    </row>
    <row r="12" spans="1:19" x14ac:dyDescent="0.25">
      <c r="A12" s="27"/>
      <c r="B12" s="28" t="s">
        <v>156</v>
      </c>
      <c r="C12" s="29">
        <v>22.809936490669699</v>
      </c>
      <c r="D12" s="29">
        <v>2.1067909399641573</v>
      </c>
      <c r="E12" s="30">
        <v>0.28220439503624056</v>
      </c>
      <c r="F12" s="30">
        <v>4.8432351891666962E-5</v>
      </c>
      <c r="G12" s="30">
        <v>1.1954604506445882E-3</v>
      </c>
      <c r="H12" s="30">
        <f t="shared" si="0"/>
        <v>0.28217184745634522</v>
      </c>
      <c r="I12" s="29">
        <f>IF(D12&lt;&gt;0,10000*((E12/[1]K!$F$37)-1),"")</f>
        <v>-20.531674726715909</v>
      </c>
      <c r="J12" s="29">
        <f>IF(D12&lt;&gt;0,10000*((E12/[1]K!$F$37)-1)-10000*(((E12-F12)/[1]K!$F$37)-1),"")</f>
        <v>1.7126916877374647</v>
      </c>
      <c r="K12" s="39">
        <v>10.501390517877663</v>
      </c>
      <c r="L12" s="31">
        <v>1438.7757747888331</v>
      </c>
      <c r="M12" s="32"/>
      <c r="N12" s="33"/>
    </row>
    <row r="13" spans="1:19" x14ac:dyDescent="0.25">
      <c r="A13" s="27"/>
      <c r="B13" s="28" t="s">
        <v>166</v>
      </c>
      <c r="C13" s="29">
        <v>22.204349542206675</v>
      </c>
      <c r="D13" s="29">
        <v>2.4781624829749114</v>
      </c>
      <c r="E13" s="30">
        <v>0.28203352381238334</v>
      </c>
      <c r="F13" s="30">
        <v>3.8615397336093906E-5</v>
      </c>
      <c r="G13" s="30">
        <v>1.2887338859981761E-3</v>
      </c>
      <c r="H13" s="30">
        <f t="shared" si="0"/>
        <v>0.28199779402206665</v>
      </c>
      <c r="I13" s="29">
        <f>IF(D13&lt;&gt;0,10000*((E13/[1]K!$F$37)-1),"")</f>
        <v>-26.574117708388911</v>
      </c>
      <c r="J13" s="29">
        <f>IF(D13&lt;&gt;0,10000*((E13/[1]K!$F$37)-1)-10000*(((E13-F13)/[1]K!$F$37)-1),"")</f>
        <v>1.3655390963474012</v>
      </c>
      <c r="K13" s="39">
        <v>4.9212686316404186</v>
      </c>
      <c r="L13" s="31">
        <v>1464.7751592057768</v>
      </c>
      <c r="M13" s="32"/>
      <c r="N13" s="33"/>
      <c r="S13" s="34"/>
    </row>
    <row r="14" spans="1:19" x14ac:dyDescent="0.25">
      <c r="A14" s="27"/>
      <c r="B14" s="28" t="s">
        <v>167</v>
      </c>
      <c r="C14" s="29">
        <v>19.892511432185934</v>
      </c>
      <c r="D14" s="29">
        <v>2.5377149105734764</v>
      </c>
      <c r="E14" s="30">
        <v>0.28204113654201213</v>
      </c>
      <c r="F14" s="30">
        <v>3.2149404832834729E-5</v>
      </c>
      <c r="G14" s="30">
        <v>1.1463816707956269E-3</v>
      </c>
      <c r="H14" s="30">
        <f t="shared" si="0"/>
        <v>0.28200958821178151</v>
      </c>
      <c r="I14" s="29">
        <f>IF(D14&lt;&gt;0,10000*((E14/[1]K!$F$37)-1),"")</f>
        <v>-26.304912141305039</v>
      </c>
      <c r="J14" s="29">
        <f>IF(D14&lt;&gt;0,10000*((E14/[1]K!$F$37)-1)-10000*(((E14-F14)/[1]K!$F$37)-1),"")</f>
        <v>1.1368850834658772</v>
      </c>
      <c r="K14" s="39">
        <v>5.0954410203431832</v>
      </c>
      <c r="L14" s="31">
        <v>1454.1003037008843</v>
      </c>
      <c r="M14" s="35"/>
      <c r="N14" s="33"/>
      <c r="S14" s="34"/>
    </row>
    <row r="15" spans="1:19" x14ac:dyDescent="0.25">
      <c r="A15" s="27"/>
      <c r="B15" s="28" t="s">
        <v>157</v>
      </c>
      <c r="C15" s="29">
        <v>14.374380862861065</v>
      </c>
      <c r="D15" s="29">
        <v>2.6250881964157711</v>
      </c>
      <c r="E15" s="30">
        <v>0.28197016989842877</v>
      </c>
      <c r="F15" s="30">
        <v>3.8396140276685053E-5</v>
      </c>
      <c r="G15" s="30">
        <v>8.5376344879717575E-4</v>
      </c>
      <c r="H15" s="30">
        <f t="shared" si="0"/>
        <v>0.28194685007943243</v>
      </c>
      <c r="I15" s="29">
        <f>IF(D15&lt;&gt;0,10000*((E15/[1]K!$F$37)-1),"")</f>
        <v>-28.814473949156927</v>
      </c>
      <c r="J15" s="29">
        <f>IF(D15&lt;&gt;0,10000*((E15/[1]K!$F$37)-1)-10000*(((E15-F15)/[1]K!$F$37)-1),"")</f>
        <v>1.3577856066160336</v>
      </c>
      <c r="K15" s="39">
        <v>2.6242148422696898</v>
      </c>
      <c r="L15" s="31">
        <v>1443.3728258923607</v>
      </c>
      <c r="M15" s="35"/>
      <c r="N15" s="33"/>
      <c r="S15" s="34"/>
    </row>
    <row r="16" spans="1:19" x14ac:dyDescent="0.25">
      <c r="A16" s="27"/>
      <c r="B16" s="28" t="s">
        <v>165</v>
      </c>
      <c r="C16" s="29">
        <v>27.541909743888024</v>
      </c>
      <c r="D16" s="29">
        <v>1.9833486724820786</v>
      </c>
      <c r="E16" s="30">
        <v>0.2820787414947899</v>
      </c>
      <c r="F16" s="30">
        <v>3.7944346688596391E-5</v>
      </c>
      <c r="G16" s="30">
        <v>1.6931836420928344E-3</v>
      </c>
      <c r="H16" s="30">
        <f t="shared" si="0"/>
        <v>0.28203213835631574</v>
      </c>
      <c r="I16" s="29">
        <f>IF(D16&lt;&gt;0,10000*((E16/[1]K!$F$37)-1),"")</f>
        <v>-24.975104945811346</v>
      </c>
      <c r="J16" s="29">
        <f>IF(D16&lt;&gt;0,10000*((E16/[1]K!$F$37)-1)-10000*(((E16-F16)/[1]K!$F$37)-1),"")</f>
        <v>1.3418090311922981</v>
      </c>
      <c r="K16" s="39">
        <v>5.9003222629740781</v>
      </c>
      <c r="L16" s="31">
        <v>1454.3115767498157</v>
      </c>
      <c r="M16" s="35"/>
      <c r="N16" s="33"/>
    </row>
    <row r="17" spans="1:19" x14ac:dyDescent="0.25">
      <c r="A17" s="27"/>
      <c r="B17" s="28" t="s">
        <v>161</v>
      </c>
      <c r="C17" s="29">
        <v>25.585465128648121</v>
      </c>
      <c r="D17" s="29">
        <v>2.417974221326165</v>
      </c>
      <c r="E17" s="30">
        <v>0.28209936137248226</v>
      </c>
      <c r="F17" s="30">
        <v>3.291627920238303E-5</v>
      </c>
      <c r="G17" s="30">
        <v>1.4829792611359542E-3</v>
      </c>
      <c r="H17" s="30">
        <f t="shared" si="0"/>
        <v>0.28205873151041766</v>
      </c>
      <c r="I17" s="29">
        <f>IF(D17&lt;&gt;0,10000*((E17/[1]K!$F$37)-1),"")</f>
        <v>-24.245933395256046</v>
      </c>
      <c r="J17" s="29">
        <f>IF(D17&lt;&gt;0,10000*((E17/[1]K!$F$37)-1)-10000*(((E17-F17)/[1]K!$F$37)-1),"")</f>
        <v>1.1640037202242937</v>
      </c>
      <c r="K17" s="39">
        <v>6.6928913649668464</v>
      </c>
      <c r="L17" s="31">
        <v>1447.7163829289634</v>
      </c>
      <c r="M17" s="35"/>
      <c r="N17" s="33"/>
    </row>
    <row r="18" spans="1:19" x14ac:dyDescent="0.25">
      <c r="A18" s="27"/>
      <c r="B18" s="28" t="s">
        <v>159</v>
      </c>
      <c r="C18" s="29">
        <v>22.6971009318383</v>
      </c>
      <c r="D18" s="29">
        <v>2.4326624912186379</v>
      </c>
      <c r="E18" s="30">
        <v>0.28204393683145634</v>
      </c>
      <c r="F18" s="30">
        <v>2.6481166885745253E-5</v>
      </c>
      <c r="G18" s="30">
        <v>1.3134666539686541E-3</v>
      </c>
      <c r="H18" s="30">
        <f t="shared" si="0"/>
        <v>0.28200779025648454</v>
      </c>
      <c r="I18" s="29">
        <f>IF(D18&lt;&gt;0,10000*((E18/[1]K!$F$37)-1),"")</f>
        <v>-26.205886752963536</v>
      </c>
      <c r="J18" s="29">
        <f>IF(D18&lt;&gt;0,10000*((E18/[1]K!$F$37)-1)-10000*(((E18-F18)/[1]K!$F$37)-1),"")</f>
        <v>0.9364417096291433</v>
      </c>
      <c r="K18" s="39">
        <v>5.0317244373578651</v>
      </c>
      <c r="L18" s="31">
        <v>1454.1034631690891</v>
      </c>
      <c r="M18" s="35"/>
      <c r="N18" s="33"/>
    </row>
    <row r="19" spans="1:19" x14ac:dyDescent="0.25">
      <c r="A19" s="27"/>
      <c r="B19" s="28" t="s">
        <v>160</v>
      </c>
      <c r="C19" s="29">
        <v>20.886145413578429</v>
      </c>
      <c r="D19" s="29">
        <v>2.3447991039426532</v>
      </c>
      <c r="E19" s="30">
        <v>0.28209152172214741</v>
      </c>
      <c r="F19" s="30">
        <v>3.988061601746814E-5</v>
      </c>
      <c r="G19" s="30">
        <v>1.2308140784106497E-3</v>
      </c>
      <c r="H19" s="30">
        <f t="shared" si="0"/>
        <v>0.2820578402259491</v>
      </c>
      <c r="I19" s="29">
        <f>IF(D19&lt;&gt;0,10000*((E19/[1]K!$F$37)-1),"")</f>
        <v>-24.523163458196606</v>
      </c>
      <c r="J19" s="29">
        <f>IF(D19&lt;&gt;0,10000*((E19/[1]K!$F$37)-1)-10000*(((E19-F19)/[1]K!$F$37)-1),"")</f>
        <v>1.4102804610371962</v>
      </c>
      <c r="K19" s="39">
        <v>6.6228125918734504</v>
      </c>
      <c r="L19" s="31">
        <v>1446.035596282916</v>
      </c>
      <c r="M19" s="35"/>
      <c r="N19" s="33"/>
    </row>
    <row r="20" spans="1:19" x14ac:dyDescent="0.25">
      <c r="A20" s="27"/>
      <c r="B20" s="28" t="s">
        <v>162</v>
      </c>
      <c r="C20" s="29">
        <v>29.573337923753446</v>
      </c>
      <c r="D20" s="29">
        <v>2.325064886738351</v>
      </c>
      <c r="E20" s="30">
        <v>0.28213345733021766</v>
      </c>
      <c r="F20" s="30">
        <v>3.8416185776603288E-5</v>
      </c>
      <c r="G20" s="30">
        <v>1.6910881459161187E-3</v>
      </c>
      <c r="H20" s="30">
        <f t="shared" si="0"/>
        <v>0.28208703103177352</v>
      </c>
      <c r="I20" s="29">
        <f>IF(D20&lt;&gt;0,10000*((E20/[1]K!$F$37)-1),"")</f>
        <v>-23.040213228507909</v>
      </c>
      <c r="J20" s="29">
        <f>IF(D20&lt;&gt;0,10000*((E20/[1]K!$F$37)-1)-10000*(((E20-F20)/[1]K!$F$37)-1),"")</f>
        <v>1.3584944667000016</v>
      </c>
      <c r="K20" s="39">
        <v>7.7637689131351051</v>
      </c>
      <c r="L20" s="31">
        <v>1450.6382786553754</v>
      </c>
      <c r="M20" s="35"/>
      <c r="N20" s="33"/>
    </row>
    <row r="21" spans="1:19" x14ac:dyDescent="0.25">
      <c r="A21" s="37" t="s">
        <v>148</v>
      </c>
      <c r="B21" s="28"/>
      <c r="C21" s="29"/>
      <c r="D21" s="29"/>
      <c r="E21" s="30"/>
      <c r="F21" s="30"/>
      <c r="G21" s="30"/>
      <c r="H21" s="30"/>
      <c r="I21" s="29"/>
      <c r="J21" s="29"/>
      <c r="K21" s="39"/>
      <c r="L21" s="31"/>
      <c r="M21" s="35"/>
      <c r="N21" s="33"/>
    </row>
    <row r="22" spans="1:19" x14ac:dyDescent="0.25">
      <c r="A22" s="27"/>
      <c r="B22" s="28" t="s">
        <v>27</v>
      </c>
      <c r="C22" s="29">
        <v>15.684444592904814</v>
      </c>
      <c r="D22" s="29">
        <v>2.5114250528673834</v>
      </c>
      <c r="E22" s="30">
        <v>0.28204163772268742</v>
      </c>
      <c r="F22" s="30">
        <v>3.5690184258018645E-5</v>
      </c>
      <c r="G22" s="30">
        <v>9.1797559780554955E-4</v>
      </c>
      <c r="H22" s="30">
        <f t="shared" ref="H22:H66" si="1">IF(D22&lt;&gt;0,E22-(G22*(EXP((1000000*L22)*1.867*10^-11)-1)),"")</f>
        <v>0.28201646906408395</v>
      </c>
      <c r="I22" s="29">
        <f>IF(D22&lt;&gt;0,10000*((E22/[2]K!$F$37)-1),"")</f>
        <v>-26.28718911231509</v>
      </c>
      <c r="J22" s="29">
        <f>IF(D22&lt;&gt;0,10000*((E22/[2]K!$F$37)-1)-10000*(((E22-F22)/[2]K!$F$37)-1),"")</f>
        <v>1.2620960891851496</v>
      </c>
      <c r="K22" s="39">
        <v>5.2174879374779826</v>
      </c>
      <c r="L22" s="31">
        <v>1448.7647895709099</v>
      </c>
      <c r="M22" s="32"/>
      <c r="N22" s="33"/>
    </row>
    <row r="23" spans="1:19" x14ac:dyDescent="0.25">
      <c r="A23" s="27"/>
      <c r="B23" s="28" t="s">
        <v>30</v>
      </c>
      <c r="C23" s="29">
        <v>17.267338309515701</v>
      </c>
      <c r="D23" s="29">
        <v>2.7110591189964173</v>
      </c>
      <c r="E23" s="30">
        <v>0.28205935251489483</v>
      </c>
      <c r="F23" s="30">
        <v>4.9488874898279324E-5</v>
      </c>
      <c r="G23" s="30">
        <v>1.026244470908329E-3</v>
      </c>
      <c r="H23" s="30">
        <f t="shared" si="1"/>
        <v>0.28203116800994738</v>
      </c>
      <c r="I23" s="29">
        <f>IF(D23&lt;&gt;0,10000*((E23/[2]K!$F$37)-1),"")</f>
        <v>-25.660748805812482</v>
      </c>
      <c r="J23" s="29">
        <f>IF(D23&lt;&gt;0,10000*((E23/[2]K!$F$37)-1)-10000*(((E23-F23)/[2]K!$F$37)-1),"")</f>
        <v>1.7500530402359011</v>
      </c>
      <c r="K23" s="39">
        <v>5.7940443951322917</v>
      </c>
      <c r="L23" s="31">
        <v>1451.1714611179768</v>
      </c>
      <c r="M23" s="32"/>
      <c r="N23" s="33"/>
    </row>
    <row r="24" spans="1:19" x14ac:dyDescent="0.25">
      <c r="A24" s="27"/>
      <c r="B24" s="28" t="s">
        <v>38</v>
      </c>
      <c r="C24" s="29">
        <v>18.809917781035679</v>
      </c>
      <c r="D24" s="29">
        <v>2.5559374336917564</v>
      </c>
      <c r="E24" s="30">
        <v>0.28199376030485546</v>
      </c>
      <c r="F24" s="30">
        <v>4.0337206875899905E-5</v>
      </c>
      <c r="G24" s="30">
        <v>1.0864278433458711E-3</v>
      </c>
      <c r="H24" s="30">
        <f t="shared" si="1"/>
        <v>0.28196367475385531</v>
      </c>
      <c r="I24" s="29">
        <f>IF(D24&lt;&gt;0,10000*((E24/[2]K!$F$37)-1),"")</f>
        <v>-27.9802569140708</v>
      </c>
      <c r="J24" s="29">
        <f>IF(D24&lt;&gt;0,10000*((E24/[2]K!$F$37)-1)-10000*(((E24-F24)/[2]K!$F$37)-1),"")</f>
        <v>1.4264266801955472</v>
      </c>
      <c r="K24" s="39">
        <v>3.671921481897189</v>
      </c>
      <c r="L24" s="31">
        <v>1463.0788676644988</v>
      </c>
      <c r="M24" s="32"/>
      <c r="N24" s="33"/>
    </row>
    <row r="25" spans="1:19" x14ac:dyDescent="0.25">
      <c r="A25" s="27"/>
      <c r="B25" s="28" t="s">
        <v>29</v>
      </c>
      <c r="C25" s="29">
        <v>22.081183350412985</v>
      </c>
      <c r="D25" s="29">
        <v>2.2466998681003592</v>
      </c>
      <c r="E25" s="30">
        <v>0.28202959011968487</v>
      </c>
      <c r="F25" s="30">
        <v>3.9559850549924605E-5</v>
      </c>
      <c r="G25" s="30">
        <v>1.2731308428882743E-3</v>
      </c>
      <c r="H25" s="30">
        <f t="shared" si="1"/>
        <v>0.28199466313846538</v>
      </c>
      <c r="I25" s="29">
        <f>IF(D25&lt;&gt;0,10000*((E25/[2]K!$F$37)-1),"")</f>
        <v>-26.713223131182851</v>
      </c>
      <c r="J25" s="29">
        <f>IF(D25&lt;&gt;0,10000*((E25/[2]K!$F$37)-1)-10000*(((E25-F25)/[2]K!$F$37)-1),"")</f>
        <v>1.3989373746814415</v>
      </c>
      <c r="K25" s="39">
        <v>4.4633666736317634</v>
      </c>
      <c r="L25" s="31">
        <v>1449.6177127112749</v>
      </c>
      <c r="M25" s="32"/>
      <c r="N25" s="33"/>
    </row>
    <row r="26" spans="1:19" x14ac:dyDescent="0.25">
      <c r="A26" s="27"/>
      <c r="B26" s="28" t="s">
        <v>22</v>
      </c>
      <c r="C26" s="29">
        <v>22.621824562645745</v>
      </c>
      <c r="D26" s="29">
        <v>2.4398651831541214</v>
      </c>
      <c r="E26" s="30">
        <v>0.28200958249302799</v>
      </c>
      <c r="F26" s="30">
        <v>3.5075172617289053E-5</v>
      </c>
      <c r="G26" s="30">
        <v>1.2801286439039028E-3</v>
      </c>
      <c r="H26" s="30">
        <f t="shared" si="1"/>
        <v>0.28197458844065998</v>
      </c>
      <c r="I26" s="29">
        <f>IF(D26&lt;&gt;0,10000*((E26/[2]K!$F$37)-1),"")</f>
        <v>-27.420743921071633</v>
      </c>
      <c r="J26" s="29">
        <f>IF(D26&lt;&gt;0,10000*((E26/[2]K!$F$37)-1)-10000*(((E26-F26)/[2]K!$F$37)-1),"")</f>
        <v>1.2403477064659718</v>
      </c>
      <c r="K26" s="39">
        <v>3.634794262926877</v>
      </c>
      <c r="L26" s="31">
        <v>1444.5308246096743</v>
      </c>
      <c r="M26" s="32"/>
      <c r="N26" s="33"/>
    </row>
    <row r="27" spans="1:19" x14ac:dyDescent="0.25">
      <c r="A27" s="27"/>
      <c r="B27" s="28" t="s">
        <v>28</v>
      </c>
      <c r="C27" s="29">
        <v>21.970235130437946</v>
      </c>
      <c r="D27" s="29">
        <v>2.3928379627240139</v>
      </c>
      <c r="E27" s="30">
        <v>0.28204405973112928</v>
      </c>
      <c r="F27" s="30">
        <v>3.412251771352994E-5</v>
      </c>
      <c r="G27" s="30">
        <v>1.2594086282824452E-3</v>
      </c>
      <c r="H27" s="30">
        <f t="shared" si="1"/>
        <v>0.28200951835583637</v>
      </c>
      <c r="I27" s="29">
        <f>IF(D27&lt;&gt;0,10000*((E27/[2]K!$F$37)-1),"")</f>
        <v>-26.201540706569659</v>
      </c>
      <c r="J27" s="29">
        <f>IF(D27&lt;&gt;0,10000*((E27/[2]K!$F$37)-1)-10000*(((E27-F27)/[2]K!$F$37)-1),"")</f>
        <v>1.206659395424083</v>
      </c>
      <c r="K27" s="39">
        <v>4.9817362527284414</v>
      </c>
      <c r="L27" s="31">
        <v>1449.2388893565644</v>
      </c>
      <c r="M27" s="32"/>
      <c r="N27" s="33"/>
    </row>
    <row r="28" spans="1:19" x14ac:dyDescent="0.25">
      <c r="A28" s="27"/>
      <c r="B28" s="28" t="s">
        <v>16</v>
      </c>
      <c r="C28" s="29">
        <v>26.043739226164927</v>
      </c>
      <c r="D28" s="29">
        <v>2.2588588193548396</v>
      </c>
      <c r="E28" s="30">
        <v>0.28205381153415282</v>
      </c>
      <c r="F28" s="30">
        <v>3.6603796455371254E-5</v>
      </c>
      <c r="G28" s="30">
        <v>1.4954312727699407E-3</v>
      </c>
      <c r="H28" s="30">
        <f t="shared" si="1"/>
        <v>0.28201332123097822</v>
      </c>
      <c r="I28" s="29">
        <f>IF(D28&lt;&gt;0,10000*((E28/[2]K!$F$37)-1),"")</f>
        <v>-25.856692039789575</v>
      </c>
      <c r="J28" s="29">
        <f>IF(D28&lt;&gt;0,10000*((E28/[2]K!$F$37)-1)-10000*(((E28-F28)/[2]K!$F$37)-1),"")</f>
        <v>1.2944037503892503</v>
      </c>
      <c r="K28" s="39">
        <v>4.6984424266551583</v>
      </c>
      <c r="L28" s="31">
        <v>1430.9552267720057</v>
      </c>
      <c r="M28" s="32"/>
      <c r="N28" s="33"/>
    </row>
    <row r="29" spans="1:19" x14ac:dyDescent="0.25">
      <c r="A29" s="27"/>
      <c r="B29" s="28" t="s">
        <v>211</v>
      </c>
      <c r="C29" s="29">
        <v>22.316508229649678</v>
      </c>
      <c r="D29" s="29">
        <v>2.2298594173835125</v>
      </c>
      <c r="E29" s="30">
        <v>0.28200683578848834</v>
      </c>
      <c r="F29" s="30">
        <v>3.5967592742397438E-5</v>
      </c>
      <c r="G29" s="30">
        <v>1.2863724027636744E-3</v>
      </c>
      <c r="H29" s="30">
        <f t="shared" si="1"/>
        <v>0.28197166671756768</v>
      </c>
      <c r="I29" s="29">
        <f>IF(D29&lt;&gt;0,10000*((E29/[2]K!$F$37)-1),"")</f>
        <v>-27.51787441029996</v>
      </c>
      <c r="J29" s="29">
        <f>IF(D29&lt;&gt;0,10000*((E29/[2]K!$F$37)-1)-10000*(((E29-F29)/[2]K!$F$37)-1),"")</f>
        <v>1.271905961857108</v>
      </c>
      <c r="K29" s="39">
        <v>3.5351584372191658</v>
      </c>
      <c r="L29" s="31">
        <v>1444.7066002802612</v>
      </c>
      <c r="M29" s="32"/>
      <c r="N29" s="33"/>
    </row>
    <row r="30" spans="1:19" x14ac:dyDescent="0.25">
      <c r="A30" s="27"/>
      <c r="B30" s="28" t="s">
        <v>212</v>
      </c>
      <c r="C30" s="29">
        <v>16.371765008064393</v>
      </c>
      <c r="D30" s="29">
        <v>2.4372138607526881</v>
      </c>
      <c r="E30" s="30">
        <v>0.2820068249346504</v>
      </c>
      <c r="F30" s="30">
        <v>4.0593617567194204E-5</v>
      </c>
      <c r="G30" s="30">
        <v>9.5853311545541326E-4</v>
      </c>
      <c r="H30" s="30">
        <f t="shared" si="1"/>
        <v>0.28198037077109206</v>
      </c>
      <c r="I30" s="29">
        <f>IF(D30&lt;&gt;0,10000*((E30/[2]K!$F$37)-1),"")</f>
        <v>-27.51825822973619</v>
      </c>
      <c r="J30" s="29">
        <f>IF(D30&lt;&gt;0,10000*((E30/[2]K!$F$37)-1)-10000*(((E30-F30)/[2]K!$F$37)-1),"")</f>
        <v>1.4354940172645065</v>
      </c>
      <c r="K30" s="39">
        <v>4.1526729723719624</v>
      </c>
      <c r="L30" s="31">
        <v>1458.2011378528612</v>
      </c>
      <c r="M30" s="32"/>
      <c r="N30" s="33"/>
      <c r="S30" s="34"/>
    </row>
    <row r="31" spans="1:19" x14ac:dyDescent="0.25">
      <c r="A31" s="27"/>
      <c r="B31" s="28" t="s">
        <v>213</v>
      </c>
      <c r="C31" s="29">
        <v>31.620143998392521</v>
      </c>
      <c r="D31" s="29">
        <v>2.2383320921146952</v>
      </c>
      <c r="E31" s="30">
        <v>0.28210034342235035</v>
      </c>
      <c r="F31" s="30">
        <v>3.4044216024747123E-5</v>
      </c>
      <c r="G31" s="30">
        <v>1.7992981128664304E-3</v>
      </c>
      <c r="H31" s="30">
        <f t="shared" si="1"/>
        <v>0.28205078573641512</v>
      </c>
      <c r="I31" s="29">
        <f>IF(D31&lt;&gt;0,10000*((E31/[2]K!$F$37)-1),"")</f>
        <v>-24.211205603185128</v>
      </c>
      <c r="J31" s="29">
        <f>IF(D31&lt;&gt;0,10000*((E31/[2]K!$F$37)-1)-10000*(((E31-F31)/[2]K!$F$37)-1),"")</f>
        <v>1.203890447680763</v>
      </c>
      <c r="K31" s="39">
        <v>6.5843503913067591</v>
      </c>
      <c r="L31" s="31">
        <v>1455.2923970833292</v>
      </c>
      <c r="M31" s="35"/>
      <c r="N31" s="33"/>
      <c r="S31" s="34"/>
    </row>
    <row r="32" spans="1:19" x14ac:dyDescent="0.25">
      <c r="A32" s="27"/>
      <c r="B32" s="28" t="s">
        <v>214</v>
      </c>
      <c r="C32" s="29">
        <v>20.864194132135232</v>
      </c>
      <c r="D32" s="29">
        <v>2.1308166360215055</v>
      </c>
      <c r="E32" s="30">
        <v>0.28200645741081914</v>
      </c>
      <c r="F32" s="30">
        <v>3.2820996227035057E-5</v>
      </c>
      <c r="G32" s="30">
        <v>1.1721576876959677E-3</v>
      </c>
      <c r="H32" s="30">
        <f t="shared" si="1"/>
        <v>0.28197442433909947</v>
      </c>
      <c r="I32" s="29">
        <f>IF(D32&lt;&gt;0,10000*((E32/[2]K!$F$37)-1),"")</f>
        <v>-27.531254811282714</v>
      </c>
      <c r="J32" s="29">
        <f>IF(D32&lt;&gt;0,10000*((E32/[2]K!$F$37)-1)-10000*(((E32-F32)/[2]K!$F$37)-1),"")</f>
        <v>1.1606342708081456</v>
      </c>
      <c r="K32" s="39">
        <v>3.619360112358172</v>
      </c>
      <c r="L32" s="31">
        <v>1444.1105768348873</v>
      </c>
      <c r="M32" s="35"/>
      <c r="N32" s="33"/>
      <c r="S32" s="34"/>
    </row>
    <row r="33" spans="1:19" x14ac:dyDescent="0.25">
      <c r="A33" s="27"/>
      <c r="B33" s="28" t="s">
        <v>25</v>
      </c>
      <c r="C33" s="29">
        <v>39.795454470368824</v>
      </c>
      <c r="D33" s="29">
        <v>2.2895857164874558</v>
      </c>
      <c r="E33" s="30">
        <v>0.28210833969864929</v>
      </c>
      <c r="F33" s="30">
        <v>4.0407584077705385E-5</v>
      </c>
      <c r="G33" s="30">
        <v>2.2057703949206389E-3</v>
      </c>
      <c r="H33" s="30">
        <f t="shared" si="1"/>
        <v>0.28204797809726012</v>
      </c>
      <c r="I33" s="29">
        <f>IF(D33&lt;&gt;0,10000*((E33/[2]K!$F$37)-1),"")</f>
        <v>-23.92843684603907</v>
      </c>
      <c r="J33" s="29">
        <f>IF(D33&lt;&gt;0,10000*((E33/[2]K!$F$37)-1)-10000*(((E33-F33)/[2]K!$F$37)-1),"")</f>
        <v>1.4289153978352971</v>
      </c>
      <c r="K33" s="39">
        <v>6.2730398170742552</v>
      </c>
      <c r="L33" s="31">
        <v>1446.0406201665517</v>
      </c>
      <c r="M33" s="35"/>
      <c r="N33" s="33"/>
    </row>
    <row r="34" spans="1:19" x14ac:dyDescent="0.25">
      <c r="A34" s="27"/>
      <c r="B34" s="28" t="s">
        <v>33</v>
      </c>
      <c r="C34" s="29">
        <v>32.269894638788152</v>
      </c>
      <c r="D34" s="29">
        <v>2.1280666216845883</v>
      </c>
      <c r="E34" s="30">
        <v>0.2820519037438145</v>
      </c>
      <c r="F34" s="30">
        <v>3.452293403808124E-5</v>
      </c>
      <c r="G34" s="30">
        <v>1.7284829471126508E-3</v>
      </c>
      <c r="H34" s="30">
        <f t="shared" si="1"/>
        <v>0.2820042498977981</v>
      </c>
      <c r="I34" s="29">
        <f>IF(D34&lt;&gt;0,10000*((E34/[2]K!$F$37)-1),"")</f>
        <v>-25.924156379776299</v>
      </c>
      <c r="J34" s="29">
        <f>IF(D34&lt;&gt;0,10000*((E34/[2]K!$F$37)-1)-10000*(((E34-F34)/[2]K!$F$37)-1),"")</f>
        <v>1.2208191395624013</v>
      </c>
      <c r="K34" s="39">
        <v>4.9654812931078984</v>
      </c>
      <c r="L34" s="31">
        <v>1456.6979188881969</v>
      </c>
      <c r="M34" s="35"/>
      <c r="N34" s="33"/>
    </row>
    <row r="35" spans="1:19" x14ac:dyDescent="0.25">
      <c r="A35" s="27"/>
      <c r="B35" s="28" t="s">
        <v>37</v>
      </c>
      <c r="C35" s="29">
        <v>18.802302162043802</v>
      </c>
      <c r="D35" s="29">
        <v>2.3224411758064516</v>
      </c>
      <c r="E35" s="30">
        <v>0.28208952928202857</v>
      </c>
      <c r="F35" s="30">
        <v>3.8053839468560112E-5</v>
      </c>
      <c r="G35" s="30">
        <v>1.0584232056699944E-3</v>
      </c>
      <c r="H35" s="30">
        <f t="shared" si="1"/>
        <v>0.28206023260622087</v>
      </c>
      <c r="I35" s="29">
        <f>IF(D35&lt;&gt;0,10000*((E35/[2]K!$F$37)-1),"")</f>
        <v>-24.593621230667438</v>
      </c>
      <c r="J35" s="29">
        <f>IF(D35&lt;&gt;0,10000*((E35/[2]K!$F$37)-1)-10000*(((E35-F35)/[2]K!$F$37)-1),"")</f>
        <v>1.3456809756007289</v>
      </c>
      <c r="K35" s="39">
        <v>7.0826609132370377</v>
      </c>
      <c r="L35" s="31">
        <v>1462.4207066512331</v>
      </c>
      <c r="M35" s="35"/>
      <c r="N35" s="33"/>
    </row>
    <row r="36" spans="1:19" x14ac:dyDescent="0.25">
      <c r="A36" s="27"/>
      <c r="B36" s="28" t="s">
        <v>26</v>
      </c>
      <c r="C36" s="29">
        <v>12.757686948414371</v>
      </c>
      <c r="D36" s="29">
        <v>2.3202420872759855</v>
      </c>
      <c r="E36" s="30">
        <v>0.28202239470758789</v>
      </c>
      <c r="F36" s="30">
        <v>3.4646091757336443E-5</v>
      </c>
      <c r="G36" s="30">
        <v>7.3113006538270432E-4</v>
      </c>
      <c r="H36" s="30">
        <f t="shared" si="1"/>
        <v>0.28200238035034236</v>
      </c>
      <c r="I36" s="29">
        <f>IF(D36&lt;&gt;0,10000*((E36/[2]K!$F$37)-1),"")</f>
        <v>-26.967671284265915</v>
      </c>
      <c r="J36" s="29">
        <f>IF(D36&lt;&gt;0,10000*((E36/[2]K!$F$37)-1)-10000*(((E36-F36)/[2]K!$F$37)-1),"")</f>
        <v>1.2251743111324487</v>
      </c>
      <c r="K36" s="39">
        <v>4.666342344542751</v>
      </c>
      <c r="L36" s="31">
        <v>1446.5221439595196</v>
      </c>
      <c r="M36" s="35"/>
      <c r="N36" s="33"/>
    </row>
    <row r="37" spans="1:19" x14ac:dyDescent="0.25">
      <c r="A37" s="37" t="s">
        <v>147</v>
      </c>
      <c r="B37" s="28"/>
      <c r="C37" s="29"/>
      <c r="D37" s="29"/>
      <c r="E37" s="30"/>
      <c r="F37" s="30"/>
      <c r="G37" s="30"/>
      <c r="H37" s="30"/>
      <c r="I37" s="29"/>
      <c r="J37" s="29"/>
      <c r="K37" s="39"/>
      <c r="L37" s="31"/>
      <c r="M37" s="35"/>
      <c r="N37" s="33"/>
    </row>
    <row r="38" spans="1:19" x14ac:dyDescent="0.25">
      <c r="A38" s="27"/>
      <c r="B38" s="28" t="s">
        <v>215</v>
      </c>
      <c r="C38" s="29">
        <v>14.634309649070836</v>
      </c>
      <c r="D38" s="29">
        <v>2.3114121781362016</v>
      </c>
      <c r="E38" s="30">
        <v>0.28200726882537286</v>
      </c>
      <c r="F38" s="30">
        <v>3.8284459500243019E-5</v>
      </c>
      <c r="G38" s="30">
        <v>9.7317741398761566E-4</v>
      </c>
      <c r="H38" s="30">
        <f t="shared" si="1"/>
        <v>0.28197546726706141</v>
      </c>
      <c r="I38" s="29">
        <f>IF(D38&lt;&gt;0,10000*((E38/[3]K!$F$37)-1),"")</f>
        <v>-27.502561119830958</v>
      </c>
      <c r="J38" s="29">
        <f>IF(D38&lt;&gt;0,10000*((E38/[3]K!$F$37)-1)-10000*(((E38-F38)/[3]K!$F$37)-1),"")</f>
        <v>1.3538362890630502</v>
      </c>
      <c r="K38" s="39">
        <v>10.0401017908349</v>
      </c>
      <c r="L38" s="31">
        <v>1722.308223629203</v>
      </c>
      <c r="M38" s="32"/>
      <c r="N38" s="33"/>
    </row>
    <row r="39" spans="1:19" x14ac:dyDescent="0.25">
      <c r="A39" s="27"/>
      <c r="B39" s="28" t="s">
        <v>216</v>
      </c>
      <c r="C39" s="29">
        <v>15.58925904797468</v>
      </c>
      <c r="D39" s="29">
        <v>2.1638671528673825</v>
      </c>
      <c r="E39" s="30">
        <v>0.28205581534313984</v>
      </c>
      <c r="F39" s="30">
        <v>3.4101940056804451E-5</v>
      </c>
      <c r="G39" s="30">
        <v>1.0159401912238891E-3</v>
      </c>
      <c r="H39" s="30">
        <f t="shared" si="1"/>
        <v>0.28202260307175619</v>
      </c>
      <c r="I39" s="29">
        <f>IF(D39&lt;&gt;0,10000*((E39/[3]K!$F$37)-1),"")</f>
        <v>-25.785832235096784</v>
      </c>
      <c r="J39" s="29">
        <f>IF(D39&lt;&gt;0,10000*((E39/[3]K!$F$37)-1)-10000*(((E39-F39)/[3]K!$F$37)-1),"")</f>
        <v>1.2059317169155221</v>
      </c>
      <c r="K39" s="39">
        <v>11.729085070074841</v>
      </c>
      <c r="L39" s="31">
        <v>1722.9876399844595</v>
      </c>
      <c r="M39" s="32"/>
      <c r="N39" s="33"/>
    </row>
    <row r="40" spans="1:19" x14ac:dyDescent="0.25">
      <c r="A40" s="27"/>
      <c r="B40" s="28" t="s">
        <v>217</v>
      </c>
      <c r="C40" s="29">
        <v>18.114426587532282</v>
      </c>
      <c r="D40" s="29">
        <v>1.9426737317204297</v>
      </c>
      <c r="E40" s="30">
        <v>0.28202761512863134</v>
      </c>
      <c r="F40" s="30">
        <v>3.558593959003069E-5</v>
      </c>
      <c r="G40" s="30">
        <v>1.180729109858958E-3</v>
      </c>
      <c r="H40" s="30">
        <f t="shared" si="1"/>
        <v>0.28198913045428953</v>
      </c>
      <c r="I40" s="29">
        <f>IF(D40&lt;&gt;0,10000*((E40/[3]K!$F$37)-1),"")</f>
        <v>-26.78306386012963</v>
      </c>
      <c r="J40" s="29">
        <f>IF(D40&lt;&gt;0,10000*((E40/[3]K!$F$37)-1)-10000*(((E40-F40)/[3]K!$F$37)-1),"")</f>
        <v>1.2584097314216613</v>
      </c>
      <c r="K40" s="39">
        <v>10.424755233274997</v>
      </c>
      <c r="L40" s="31">
        <v>1717.9472122108575</v>
      </c>
      <c r="M40" s="32"/>
      <c r="N40" s="33"/>
    </row>
    <row r="41" spans="1:19" x14ac:dyDescent="0.25">
      <c r="A41" s="27"/>
      <c r="B41" s="28" t="s">
        <v>218</v>
      </c>
      <c r="C41" s="29">
        <v>52.999219450589678</v>
      </c>
      <c r="D41" s="29">
        <v>0.78050776851254422</v>
      </c>
      <c r="E41" s="30">
        <v>0.28218892044451516</v>
      </c>
      <c r="F41" s="30">
        <v>1.0979756009931786E-4</v>
      </c>
      <c r="G41" s="30">
        <v>4.0295083641898634E-3</v>
      </c>
      <c r="H41" s="30">
        <f t="shared" si="1"/>
        <v>0.28205748120827456</v>
      </c>
      <c r="I41" s="29">
        <f>IF(D41&lt;&gt;0,10000*((E41/[3]K!$F$37)-1),"")</f>
        <v>-21.078895821378119</v>
      </c>
      <c r="J41" s="29">
        <f>IF(D41&lt;&gt;0,10000*((E41/[3]K!$F$37)-1)-10000*(((E41-F41)/[3]K!$F$37)-1),"")</f>
        <v>3.8827222129655965</v>
      </c>
      <c r="K41" s="39">
        <v>12.881287343363891</v>
      </c>
      <c r="L41" s="31">
        <v>1719.2534750478389</v>
      </c>
      <c r="M41" s="32"/>
      <c r="N41" s="33"/>
    </row>
    <row r="42" spans="1:19" x14ac:dyDescent="0.25">
      <c r="A42" s="27"/>
      <c r="B42" s="28" t="s">
        <v>219</v>
      </c>
      <c r="C42" s="29">
        <v>19.219396630919729</v>
      </c>
      <c r="D42" s="29">
        <v>1.8803312017231195</v>
      </c>
      <c r="E42" s="30">
        <v>0.28204974265482979</v>
      </c>
      <c r="F42" s="30">
        <v>4.8242989456114762E-5</v>
      </c>
      <c r="G42" s="30">
        <v>1.5364743003425053E-3</v>
      </c>
      <c r="H42" s="30">
        <f t="shared" si="1"/>
        <v>0.2819995373665527</v>
      </c>
      <c r="I42" s="29">
        <f>IF(D42&lt;&gt;0,10000*((E42/[3]K!$F$37)-1),"")</f>
        <v>-26.000578006973861</v>
      </c>
      <c r="J42" s="29">
        <f>IF(D42&lt;&gt;0,10000*((E42/[3]K!$F$37)-1)-10000*(((E42-F42)/[3]K!$F$37)-1),"")</f>
        <v>1.7059953482723174</v>
      </c>
      <c r="K42" s="39">
        <v>10.89170527109793</v>
      </c>
      <c r="L42" s="31">
        <v>1722.1825005183418</v>
      </c>
      <c r="M42" s="32"/>
      <c r="N42" s="33"/>
    </row>
    <row r="43" spans="1:19" x14ac:dyDescent="0.25">
      <c r="A43" s="27"/>
      <c r="B43" s="28" t="s">
        <v>220</v>
      </c>
      <c r="C43" s="29">
        <v>18.5010588394127</v>
      </c>
      <c r="D43" s="29">
        <v>1.7004278199820788</v>
      </c>
      <c r="E43" s="30">
        <v>0.28204254732090844</v>
      </c>
      <c r="F43" s="30">
        <v>4.6958663160428183E-5</v>
      </c>
      <c r="G43" s="30">
        <v>1.2321760203404387E-3</v>
      </c>
      <c r="H43" s="30">
        <f t="shared" si="1"/>
        <v>0.28200225957210068</v>
      </c>
      <c r="I43" s="29">
        <f>IF(D43&lt;&gt;0,10000*((E43/[3]K!$F$37)-1),"")</f>
        <v>-26.255023395568287</v>
      </c>
      <c r="J43" s="29">
        <f>IF(D43&lt;&gt;0,10000*((E43/[3]K!$F$37)-1)-10000*(((E43-F43)/[3]K!$F$37)-1),"")</f>
        <v>1.660578289527372</v>
      </c>
      <c r="K43" s="39">
        <v>11.013157490037596</v>
      </c>
      <c r="L43" s="31">
        <v>1723.2602194014098</v>
      </c>
      <c r="M43" s="32"/>
      <c r="N43" s="33"/>
    </row>
    <row r="44" spans="1:19" x14ac:dyDescent="0.25">
      <c r="A44" s="27"/>
      <c r="B44" s="28" t="s">
        <v>221</v>
      </c>
      <c r="C44" s="29">
        <v>22.627085036735497</v>
      </c>
      <c r="D44" s="29">
        <v>2.5479500974910394</v>
      </c>
      <c r="E44" s="30">
        <v>0.28199045190727523</v>
      </c>
      <c r="F44" s="30">
        <v>3.1320089003751694E-5</v>
      </c>
      <c r="G44" s="30">
        <v>1.5366140860096197E-3</v>
      </c>
      <c r="H44" s="30">
        <f t="shared" si="1"/>
        <v>0.28194024405677015</v>
      </c>
      <c r="I44" s="29">
        <f>IF(D44&lt;&gt;0,10000*((E44/[3]K!$F$37)-1),"")</f>
        <v>-28.09725030410992</v>
      </c>
      <c r="J44" s="29">
        <f>IF(D44&lt;&gt;0,10000*((E44/[3]K!$F$37)-1)-10000*(((E44-F44)/[3]K!$F$37)-1),"")</f>
        <v>1.1075583571884557</v>
      </c>
      <c r="K44" s="39">
        <v>8.7852119589894926</v>
      </c>
      <c r="L44" s="31">
        <v>1722.114811330076</v>
      </c>
      <c r="M44" s="32"/>
      <c r="N44" s="33"/>
    </row>
    <row r="45" spans="1:19" x14ac:dyDescent="0.25">
      <c r="A45" s="27"/>
      <c r="B45" s="28" t="s">
        <v>222</v>
      </c>
      <c r="C45" s="29">
        <v>19.711775559091198</v>
      </c>
      <c r="D45" s="29">
        <v>2.0724257166666669</v>
      </c>
      <c r="E45" s="30">
        <v>0.28207539768538081</v>
      </c>
      <c r="F45" s="30">
        <v>4.0482671095186105E-5</v>
      </c>
      <c r="G45" s="30">
        <v>1.143764887118168E-3</v>
      </c>
      <c r="H45" s="30">
        <f t="shared" si="1"/>
        <v>0.28203809566329952</v>
      </c>
      <c r="I45" s="29">
        <f>IF(D45&lt;&gt;0,10000*((E45/[3]K!$F$37)-1),"")</f>
        <v>-25.093350588580865</v>
      </c>
      <c r="J45" s="29">
        <f>IF(D45&lt;&gt;0,10000*((E45/[3]K!$F$37)-1)-10000*(((E45-F45)/[3]K!$F$37)-1),"")</f>
        <v>1.4315706665912735</v>
      </c>
      <c r="K45" s="39">
        <v>12.186159946167209</v>
      </c>
      <c r="L45" s="31">
        <v>1718.9521546268766</v>
      </c>
      <c r="M45" s="32"/>
      <c r="N45" s="33"/>
    </row>
    <row r="46" spans="1:19" x14ac:dyDescent="0.25">
      <c r="A46" s="27"/>
      <c r="B46" s="28" t="s">
        <v>223</v>
      </c>
      <c r="C46" s="29">
        <v>24.139215179374307</v>
      </c>
      <c r="D46" s="29">
        <v>1.9406541587813619</v>
      </c>
      <c r="E46" s="30">
        <v>0.28208983877799487</v>
      </c>
      <c r="F46" s="30">
        <v>3.495840101508465E-5</v>
      </c>
      <c r="G46" s="30">
        <v>1.3874730417063781E-3</v>
      </c>
      <c r="H46" s="30">
        <f t="shared" si="1"/>
        <v>0.28204445189213628</v>
      </c>
      <c r="I46" s="29">
        <f>IF(D46&lt;&gt;0,10000*((E46/[3]K!$F$37)-1),"")</f>
        <v>-24.582676662663339</v>
      </c>
      <c r="J46" s="29">
        <f>IF(D46&lt;&gt;0,10000*((E46/[3]K!$F$37)-1)-10000*(((E46-F46)/[3]K!$F$37)-1),"")</f>
        <v>1.236218364308872</v>
      </c>
      <c r="K46" s="39">
        <v>12.529494595420388</v>
      </c>
      <c r="L46" s="31">
        <v>1724.0631672639045</v>
      </c>
      <c r="M46" s="32"/>
      <c r="N46" s="33"/>
      <c r="S46" s="34"/>
    </row>
    <row r="47" spans="1:19" x14ac:dyDescent="0.25">
      <c r="A47" s="27"/>
      <c r="B47" s="28" t="s">
        <v>224</v>
      </c>
      <c r="C47" s="29">
        <v>16.993124018881847</v>
      </c>
      <c r="D47" s="29">
        <v>1.8859070793906805</v>
      </c>
      <c r="E47" s="30">
        <v>0.28210370275995428</v>
      </c>
      <c r="F47" s="30">
        <v>4.7030640119191027E-5</v>
      </c>
      <c r="G47" s="30">
        <v>9.8378047879092993E-4</v>
      </c>
      <c r="H47" s="30">
        <f t="shared" si="1"/>
        <v>0.28207149958593852</v>
      </c>
      <c r="I47" s="29">
        <f>IF(D47&lt;&gt;0,10000*((E47/[3]K!$F$37)-1),"")</f>
        <v>-24.092410843776779</v>
      </c>
      <c r="J47" s="29">
        <f>IF(D47&lt;&gt;0,10000*((E47/[3]K!$F$37)-1)-10000*(((E47-F47)/[3]K!$F$37)-1),"")</f>
        <v>1.6631235786612741</v>
      </c>
      <c r="K47" s="39">
        <v>13.516220176231975</v>
      </c>
      <c r="L47" s="31">
        <v>1725.2146088687125</v>
      </c>
      <c r="M47" s="35"/>
      <c r="N47" s="33"/>
      <c r="S47" s="34"/>
    </row>
    <row r="48" spans="1:19" x14ac:dyDescent="0.25">
      <c r="A48" s="27"/>
      <c r="B48" s="28" t="s">
        <v>225</v>
      </c>
      <c r="C48" s="29">
        <v>45.819870992472211</v>
      </c>
      <c r="D48" s="29">
        <v>1.8523830118279561</v>
      </c>
      <c r="E48" s="30">
        <v>0.28198809187419049</v>
      </c>
      <c r="F48" s="30">
        <v>5.725400735881468E-5</v>
      </c>
      <c r="G48" s="30">
        <v>2.9858837177310369E-3</v>
      </c>
      <c r="H48" s="30">
        <f t="shared" si="1"/>
        <v>0.28189034233789567</v>
      </c>
      <c r="I48" s="29">
        <f>IF(D48&lt;&gt;0,10000*((E48/[3]K!$F$37)-1),"")</f>
        <v>-28.180707102906098</v>
      </c>
      <c r="J48" s="29">
        <f>IF(D48&lt;&gt;0,10000*((E48/[3]K!$F$37)-1)-10000*(((E48-F48)/[3]K!$F$37)-1),"")</f>
        <v>2.024647960776619</v>
      </c>
      <c r="K48" s="39">
        <v>7.0887429222001641</v>
      </c>
      <c r="L48" s="31">
        <v>1725.3762094709587</v>
      </c>
      <c r="M48" s="35"/>
      <c r="N48" s="33"/>
      <c r="S48" s="34"/>
    </row>
    <row r="49" spans="1:14" x14ac:dyDescent="0.25">
      <c r="A49" s="27"/>
      <c r="B49" s="28" t="s">
        <v>226</v>
      </c>
      <c r="C49" s="29">
        <v>12.851984080675299</v>
      </c>
      <c r="D49" s="29">
        <v>2.0264818326164868</v>
      </c>
      <c r="E49" s="30">
        <v>0.28204051567949062</v>
      </c>
      <c r="F49" s="30">
        <v>3.9026027285507101E-5</v>
      </c>
      <c r="G49" s="30">
        <v>8.0551890415735486E-4</v>
      </c>
      <c r="H49" s="30">
        <f t="shared" si="1"/>
        <v>0.28201424398106861</v>
      </c>
      <c r="I49" s="29">
        <f>IF(D49&lt;&gt;0,10000*((E49/[3]K!$F$37)-1),"")</f>
        <v>-26.326867426115228</v>
      </c>
      <c r="J49" s="29">
        <f>IF(D49&lt;&gt;0,10000*((E49/[3]K!$F$37)-1)-10000*(((E49-F49)/[3]K!$F$37)-1),"")</f>
        <v>1.3800600203506264</v>
      </c>
      <c r="K49" s="39">
        <v>11.340928804230078</v>
      </c>
      <c r="L49" s="31">
        <v>1719.017587707797</v>
      </c>
      <c r="M49" s="35"/>
      <c r="N49" s="33"/>
    </row>
    <row r="50" spans="1:14" x14ac:dyDescent="0.25">
      <c r="A50" s="27"/>
      <c r="B50" s="28" t="s">
        <v>227</v>
      </c>
      <c r="C50" s="29">
        <v>19.54313646617155</v>
      </c>
      <c r="D50" s="29">
        <v>1.758974596953405</v>
      </c>
      <c r="E50" s="30">
        <v>0.28208094439540476</v>
      </c>
      <c r="F50" s="30">
        <v>4.1783081619695529E-5</v>
      </c>
      <c r="G50" s="30">
        <v>1.1292660268783956E-3</v>
      </c>
      <c r="H50" s="30">
        <f t="shared" si="1"/>
        <v>0.28204396611858751</v>
      </c>
      <c r="I50" s="29">
        <f>IF(D50&lt;&gt;0,10000*((E50/[3]K!$F$37)-1),"")</f>
        <v>-24.897204752558633</v>
      </c>
      <c r="J50" s="29">
        <f>IF(D50&lt;&gt;0,10000*((E50/[3]K!$F$37)-1)-10000*(((E50-F50)/[3]K!$F$37)-1),"")</f>
        <v>1.4775565047542294</v>
      </c>
      <c r="K50" s="39">
        <v>12.552263752566773</v>
      </c>
      <c r="L50" s="31">
        <v>1725.8007994983727</v>
      </c>
      <c r="M50" s="35"/>
      <c r="N50" s="33"/>
    </row>
    <row r="51" spans="1:14" x14ac:dyDescent="0.25">
      <c r="A51" s="27"/>
      <c r="B51" s="28" t="s">
        <v>228</v>
      </c>
      <c r="C51" s="29">
        <v>8.4889844051115464</v>
      </c>
      <c r="D51" s="29">
        <v>1.9653685286738358</v>
      </c>
      <c r="E51" s="30">
        <v>0.28195092210311901</v>
      </c>
      <c r="F51" s="30">
        <v>3.3363129233352798E-5</v>
      </c>
      <c r="G51" s="30">
        <v>4.9256588573153416E-4</v>
      </c>
      <c r="H51" s="30">
        <f t="shared" si="1"/>
        <v>0.28193485340877106</v>
      </c>
      <c r="I51" s="29">
        <f>IF(D51&lt;&gt;0,10000*((E51/[3]K!$F$37)-1),"")</f>
        <v>-29.495125161553837</v>
      </c>
      <c r="J51" s="29">
        <f>IF(D51&lt;&gt;0,10000*((E51/[3]K!$F$37)-1)-10000*(((E51-F51)/[3]K!$F$37)-1),"")</f>
        <v>1.1798054788392243</v>
      </c>
      <c r="K51" s="39">
        <v>8.5318650887957546</v>
      </c>
      <c r="L51" s="31">
        <v>1719.4221529535109</v>
      </c>
      <c r="M51" s="35"/>
      <c r="N51" s="33"/>
    </row>
    <row r="52" spans="1:14" x14ac:dyDescent="0.25">
      <c r="A52" s="27"/>
      <c r="B52" s="28" t="s">
        <v>229</v>
      </c>
      <c r="C52" s="29">
        <v>15.272908800969192</v>
      </c>
      <c r="D52" s="29">
        <v>2.3228281681003584</v>
      </c>
      <c r="E52" s="30">
        <v>0.28209671395099561</v>
      </c>
      <c r="F52" s="30">
        <v>3.1195517923993585E-5</v>
      </c>
      <c r="G52" s="30">
        <v>9.1753561680471302E-4</v>
      </c>
      <c r="H52" s="30">
        <f t="shared" si="1"/>
        <v>0.28206669417959113</v>
      </c>
      <c r="I52" s="29">
        <f>IF(D52&lt;&gt;0,10000*((E52/[3]K!$F$37)-1),"")</f>
        <v>-24.339552982103328</v>
      </c>
      <c r="J52" s="29">
        <f>IF(D52&lt;&gt;0,10000*((E52/[3]K!$F$37)-1)-10000*(((E52-F52)/[3]K!$F$37)-1),"")</f>
        <v>1.1031532055805222</v>
      </c>
      <c r="K52" s="39">
        <v>13.326181348573197</v>
      </c>
      <c r="L52" s="31">
        <v>1724.3703202982119</v>
      </c>
      <c r="M52" s="35"/>
      <c r="N52" s="33"/>
    </row>
    <row r="53" spans="1:14" x14ac:dyDescent="0.25">
      <c r="A53" s="27"/>
      <c r="B53" s="28" t="s">
        <v>230</v>
      </c>
      <c r="C53" s="29">
        <v>18.219447356074763</v>
      </c>
      <c r="D53" s="29">
        <v>1.7827553529569893</v>
      </c>
      <c r="E53" s="30">
        <v>0.28213487360660161</v>
      </c>
      <c r="F53" s="30">
        <v>3.8478127934651405E-5</v>
      </c>
      <c r="G53" s="30">
        <v>1.1743704482156251E-3</v>
      </c>
      <c r="H53" s="30">
        <f t="shared" si="1"/>
        <v>0.28209658913712915</v>
      </c>
      <c r="I53" s="29">
        <f>IF(D53&lt;&gt;0,10000*((E53/[3]K!$F$37)-1),"")</f>
        <v>-22.990130077563677</v>
      </c>
      <c r="J53" s="29">
        <f>IF(D53&lt;&gt;0,10000*((E53/[3]K!$F$37)-1)-10000*(((E53-F53)/[3]K!$F$37)-1),"")</f>
        <v>1.3606848996472465</v>
      </c>
      <c r="K53" s="39">
        <v>14.246712792466344</v>
      </c>
      <c r="L53" s="31">
        <v>1718.2585739707033</v>
      </c>
      <c r="M53" s="35"/>
      <c r="N53" s="33"/>
    </row>
    <row r="54" spans="1:14" x14ac:dyDescent="0.25">
      <c r="A54" s="27"/>
      <c r="B54" s="28" t="s">
        <v>231</v>
      </c>
      <c r="C54" s="29">
        <v>13.094988344295015</v>
      </c>
      <c r="D54" s="29">
        <v>1.954145886290322</v>
      </c>
      <c r="E54" s="30">
        <v>0.28204097507995479</v>
      </c>
      <c r="F54" s="30">
        <v>3.6355261555625127E-5</v>
      </c>
      <c r="G54" s="30">
        <v>9.3053385420014485E-4</v>
      </c>
      <c r="H54" s="30">
        <f t="shared" si="1"/>
        <v>0.28201067239681249</v>
      </c>
      <c r="I54" s="29">
        <f>IF(D54&lt;&gt;0,10000*((E54/[3]K!$F$37)-1),"")</f>
        <v>-26.310621852121407</v>
      </c>
      <c r="J54" s="29">
        <f>IF(D54&lt;&gt;0,10000*((E54/[3]K!$F$37)-1)-10000*(((E54-F54)/[3]K!$F$37)-1),"")</f>
        <v>1.2856149214279782</v>
      </c>
      <c r="K54" s="39">
        <v>11.154680041617549</v>
      </c>
      <c r="L54" s="31">
        <v>1716.4349147733933</v>
      </c>
      <c r="M54" s="34"/>
      <c r="N54" s="33"/>
    </row>
    <row r="55" spans="1:14" x14ac:dyDescent="0.25">
      <c r="A55" s="27"/>
      <c r="B55" s="28" t="s">
        <v>232</v>
      </c>
      <c r="C55" s="29">
        <v>19.216343700662161</v>
      </c>
      <c r="D55" s="29">
        <v>1.7206140540528676</v>
      </c>
      <c r="E55" s="30">
        <v>0.28208082161320852</v>
      </c>
      <c r="F55" s="30">
        <v>3.3923743246279017E-5</v>
      </c>
      <c r="G55" s="30">
        <v>1.2413188980832305E-3</v>
      </c>
      <c r="H55" s="30">
        <f t="shared" si="1"/>
        <v>0.28204017634598555</v>
      </c>
      <c r="I55" s="29">
        <f>IF(D55&lt;&gt;0,10000*((E55/[3]K!$F$37)-1),"")</f>
        <v>-24.901546644676699</v>
      </c>
      <c r="J55" s="29">
        <f>IF(D55&lt;&gt;0,10000*((E55/[3]K!$F$37)-1)-10000*(((E55-F55)/[3]K!$F$37)-1),"")</f>
        <v>1.1996302224759319</v>
      </c>
      <c r="K55" s="39">
        <v>12.415581959707357</v>
      </c>
      <c r="L55" s="31">
        <v>1725.7077705450536</v>
      </c>
      <c r="M55" s="38"/>
      <c r="N55" s="33"/>
    </row>
    <row r="56" spans="1:14" x14ac:dyDescent="0.25">
      <c r="A56" s="27"/>
      <c r="B56" s="28" t="s">
        <v>233</v>
      </c>
      <c r="C56" s="29">
        <v>14.070242082472504</v>
      </c>
      <c r="D56" s="29">
        <v>2.24079378530466</v>
      </c>
      <c r="E56" s="30">
        <v>0.2819337142448905</v>
      </c>
      <c r="F56" s="30">
        <v>3.6713588949717451E-5</v>
      </c>
      <c r="G56" s="30">
        <v>9.0580459774102548E-4</v>
      </c>
      <c r="H56" s="30">
        <f t="shared" si="1"/>
        <v>0.28190415672114177</v>
      </c>
      <c r="I56" s="29">
        <f>IF(D56&lt;&gt;0,10000*((E56/[3]K!$F$37)-1),"")</f>
        <v>-30.103638987553083</v>
      </c>
      <c r="J56" s="29">
        <f>IF(D56&lt;&gt;0,10000*((E56/[3]K!$F$37)-1)-10000*(((E56-F56)/[3]K!$F$37)-1),"")</f>
        <v>1.2982862934640664</v>
      </c>
      <c r="K56" s="39">
        <v>7.4526442178237451</v>
      </c>
      <c r="L56" s="31">
        <v>1719.8791119958423</v>
      </c>
      <c r="M56" s="38"/>
      <c r="N56" s="33"/>
    </row>
    <row r="57" spans="1:14" x14ac:dyDescent="0.25">
      <c r="A57" s="27"/>
      <c r="B57" s="28" t="s">
        <v>234</v>
      </c>
      <c r="C57" s="29">
        <v>16.937490856357034</v>
      </c>
      <c r="D57" s="29">
        <v>1.6959524043906802</v>
      </c>
      <c r="E57" s="30">
        <v>0.28211676784433226</v>
      </c>
      <c r="F57" s="30">
        <v>5.5895115268807153E-5</v>
      </c>
      <c r="G57" s="30">
        <v>1.0637483190124317E-3</v>
      </c>
      <c r="H57" s="30">
        <f t="shared" si="1"/>
        <v>0.28208204566916906</v>
      </c>
      <c r="I57" s="29">
        <f>IF(D57&lt;&gt;0,10000*((E57/[3]K!$F$37)-1),"")</f>
        <v>-23.630396084224348</v>
      </c>
      <c r="J57" s="29">
        <f>IF(D57&lt;&gt;0,10000*((E57/[3]K!$F$37)-1)-10000*(((E57-F57)/[3]K!$F$37)-1),"")</f>
        <v>1.9765940650606773</v>
      </c>
      <c r="K57" s="39">
        <v>13.779810572699592</v>
      </c>
      <c r="L57" s="31">
        <v>1720.4034129797774</v>
      </c>
      <c r="M57" s="38"/>
      <c r="N57" s="33"/>
    </row>
    <row r="58" spans="1:14" x14ac:dyDescent="0.25">
      <c r="A58" s="27"/>
      <c r="B58" s="28" t="s">
        <v>235</v>
      </c>
      <c r="C58" s="29">
        <v>19.63979699531178</v>
      </c>
      <c r="D58" s="29">
        <v>2.132382897580646</v>
      </c>
      <c r="E58" s="30">
        <v>0.28209730422375601</v>
      </c>
      <c r="F58" s="30">
        <v>3.7720735952838694E-5</v>
      </c>
      <c r="G58" s="30">
        <v>1.4373016291760125E-3</v>
      </c>
      <c r="H58" s="30">
        <f t="shared" si="1"/>
        <v>0.28205036373719317</v>
      </c>
      <c r="I58" s="29">
        <f>IF(D58&lt;&gt;0,10000*((E58/[3]K!$F$37)-1),"")</f>
        <v>-24.318679429390365</v>
      </c>
      <c r="J58" s="29">
        <f>IF(D58&lt;&gt;0,10000*((E58/[3]K!$F$37)-1)-10000*(((E58-F58)/[3]K!$F$37)-1),"")</f>
        <v>1.3339015843416604</v>
      </c>
      <c r="K58" s="39">
        <v>12.67589274978851</v>
      </c>
      <c r="L58" s="31">
        <v>1721.3066487968026</v>
      </c>
      <c r="M58" s="38"/>
      <c r="N58" s="33"/>
    </row>
    <row r="59" spans="1:14" x14ac:dyDescent="0.25">
      <c r="A59" s="27"/>
      <c r="B59" s="28" t="s">
        <v>236</v>
      </c>
      <c r="C59" s="29">
        <v>6.1542353579229392</v>
      </c>
      <c r="D59" s="29">
        <v>1.9854979136200719</v>
      </c>
      <c r="E59" s="30">
        <v>0.28193839915106017</v>
      </c>
      <c r="F59" s="30">
        <v>3.3249246942705413E-5</v>
      </c>
      <c r="G59" s="30">
        <v>3.6397677717784363E-4</v>
      </c>
      <c r="H59" s="30">
        <f t="shared" si="1"/>
        <v>0.28192648143722976</v>
      </c>
      <c r="I59" s="29">
        <f>IF(D59&lt;&gt;0,10000*((E59/[3]K!$F$37)-1),"")</f>
        <v>-29.937968737374643</v>
      </c>
      <c r="J59" s="29">
        <f>IF(D59&lt;&gt;0,10000*((E59/[3]K!$F$37)-1)-10000*(((E59-F59)/[3]K!$F$37)-1),"")</f>
        <v>1.1757783101185026</v>
      </c>
      <c r="K59" s="39">
        <v>8.3786758661554614</v>
      </c>
      <c r="L59" s="31">
        <v>1725.6790761456612</v>
      </c>
      <c r="M59" s="38"/>
      <c r="N59" s="33"/>
    </row>
    <row r="60" spans="1:14" x14ac:dyDescent="0.25">
      <c r="A60" s="27"/>
      <c r="B60" s="28" t="s">
        <v>237</v>
      </c>
      <c r="C60" s="29">
        <v>16.691105980083467</v>
      </c>
      <c r="D60" s="29">
        <v>1.8367486073476702</v>
      </c>
      <c r="E60" s="30">
        <v>0.2820429219835906</v>
      </c>
      <c r="F60" s="30">
        <v>3.4926452827536899E-5</v>
      </c>
      <c r="G60" s="30">
        <v>9.6215019848891242E-4</v>
      </c>
      <c r="H60" s="30">
        <f t="shared" si="1"/>
        <v>0.28201146326002269</v>
      </c>
      <c r="I60" s="29">
        <f>IF(D60&lt;&gt;0,10000*((E60/[3]K!$F$37)-1),"")</f>
        <v>-26.241774366017047</v>
      </c>
      <c r="J60" s="29">
        <f>IF(D60&lt;&gt;0,10000*((E60/[3]K!$F$37)-1)-10000*(((E60-F60)/[3]K!$F$37)-1),"")</f>
        <v>1.2350885947820487</v>
      </c>
      <c r="K60" s="39">
        <v>11.339710729930875</v>
      </c>
      <c r="L60" s="31">
        <v>1723.2523139202603</v>
      </c>
      <c r="M60" s="38"/>
      <c r="N60" s="33"/>
    </row>
    <row r="61" spans="1:14" x14ac:dyDescent="0.25">
      <c r="A61" s="27"/>
      <c r="B61" s="28" t="s">
        <v>238</v>
      </c>
      <c r="C61" s="29">
        <v>12.158215817840999</v>
      </c>
      <c r="D61" s="29">
        <v>1.9396754340501787</v>
      </c>
      <c r="E61" s="30">
        <v>0.28196056400909364</v>
      </c>
      <c r="F61" s="30">
        <v>3.7251681278947271E-5</v>
      </c>
      <c r="G61" s="30">
        <v>7.5768933491929767E-4</v>
      </c>
      <c r="H61" s="30">
        <f t="shared" si="1"/>
        <v>0.28193585597291065</v>
      </c>
      <c r="I61" s="29">
        <f>IF(D61&lt;&gt;0,10000*((E61/[3]K!$F$37)-1),"")</f>
        <v>-29.154162735165468</v>
      </c>
      <c r="J61" s="29">
        <f>IF(D61&lt;&gt;0,10000*((E61/[3]K!$F$37)-1)-10000*(((E61-F61)/[3]K!$F$37)-1),"")</f>
        <v>1.3173146128309092</v>
      </c>
      <c r="K61" s="39">
        <v>8.5522853834620669</v>
      </c>
      <c r="L61" s="31">
        <v>1718.763011875182</v>
      </c>
      <c r="M61" s="38"/>
      <c r="N61" s="33"/>
    </row>
    <row r="62" spans="1:14" x14ac:dyDescent="0.25">
      <c r="A62" s="27"/>
      <c r="B62" s="28" t="s">
        <v>239</v>
      </c>
      <c r="C62" s="29">
        <v>10.721113621080912</v>
      </c>
      <c r="D62" s="29">
        <v>2.2934094378136205</v>
      </c>
      <c r="E62" s="30">
        <v>0.28127897745995839</v>
      </c>
      <c r="F62" s="30">
        <v>3.1380391062146039E-5</v>
      </c>
      <c r="G62" s="30">
        <v>6.4793939450885738E-4</v>
      </c>
      <c r="H62" s="30">
        <f t="shared" si="1"/>
        <v>0.28124571337998178</v>
      </c>
      <c r="I62" s="29">
        <f>IF(D62&lt;&gt;0,10000*((E62/[3]K!$F$37)-1),"")</f>
        <v>-53.25680428741375</v>
      </c>
      <c r="J62" s="29">
        <f>IF(D62&lt;&gt;0,10000*((E62/[3]K!$F$37)-1)-10000*(((E62-F62)/[3]K!$F$37)-1),"")</f>
        <v>1.1096907920205012</v>
      </c>
      <c r="K62" s="39">
        <v>6.4063771060886898</v>
      </c>
      <c r="L62" s="31">
        <v>2681.5149612308983</v>
      </c>
      <c r="M62" s="38"/>
      <c r="N62" s="33"/>
    </row>
    <row r="63" spans="1:14" x14ac:dyDescent="0.25">
      <c r="A63" s="27"/>
      <c r="B63" s="28" t="s">
        <v>240</v>
      </c>
      <c r="C63" s="29">
        <v>16.642363642321452</v>
      </c>
      <c r="D63" s="29">
        <v>1.2006703107580645</v>
      </c>
      <c r="E63" s="30">
        <v>0.28213156156655433</v>
      </c>
      <c r="F63" s="30">
        <v>6.0470904830968651E-5</v>
      </c>
      <c r="G63" s="30">
        <v>1.2260958319046129E-3</v>
      </c>
      <c r="H63" s="30">
        <f t="shared" si="1"/>
        <v>0.28209160429856156</v>
      </c>
      <c r="I63" s="29">
        <f>IF(D63&lt;&gt;0,10000*((E63/[3]K!$F$37)-1),"")</f>
        <v>-23.107252274543466</v>
      </c>
      <c r="J63" s="29">
        <f>IF(D63&lt;&gt;0,10000*((E63/[3]K!$F$37)-1)-10000*(((E63-F63)/[3]K!$F$37)-1),"")</f>
        <v>2.1384056732487444</v>
      </c>
      <c r="K63" s="39">
        <v>14.056648571278064</v>
      </c>
      <c r="L63" s="31">
        <v>1717.6896150585869</v>
      </c>
      <c r="M63" s="38"/>
      <c r="N63" s="33"/>
    </row>
    <row r="64" spans="1:14" x14ac:dyDescent="0.25">
      <c r="A64" s="27"/>
      <c r="B64" s="28" t="s">
        <v>241</v>
      </c>
      <c r="C64" s="29">
        <v>16.91234274153009</v>
      </c>
      <c r="D64" s="29">
        <v>1.8995834575089603</v>
      </c>
      <c r="E64" s="30">
        <v>0.28206441066676002</v>
      </c>
      <c r="F64" s="30">
        <v>4.4190605023331337E-5</v>
      </c>
      <c r="G64" s="30">
        <v>1.0733082346562669E-3</v>
      </c>
      <c r="H64" s="30">
        <f t="shared" si="1"/>
        <v>0.28202930804625503</v>
      </c>
      <c r="I64" s="29">
        <f>IF(D64&lt;&gt;0,10000*((E64/[3]K!$F$37)-1),"")</f>
        <v>-25.481879634350335</v>
      </c>
      <c r="J64" s="29">
        <f>IF(D64&lt;&gt;0,10000*((E64/[3]K!$F$37)-1)-10000*(((E64-F64)/[3]K!$F$37)-1),"")</f>
        <v>1.5626926825440535</v>
      </c>
      <c r="K64" s="39">
        <v>11.983717005473938</v>
      </c>
      <c r="L64" s="31">
        <v>1723.7086634136749</v>
      </c>
      <c r="M64" s="38"/>
      <c r="N64" s="33"/>
    </row>
    <row r="65" spans="1:14" x14ac:dyDescent="0.25">
      <c r="A65" s="27"/>
      <c r="B65" s="28" t="s">
        <v>234</v>
      </c>
      <c r="C65" s="29">
        <v>18.547448244403643</v>
      </c>
      <c r="D65" s="29">
        <v>2.3296284965949829</v>
      </c>
      <c r="E65" s="30">
        <v>0.28207332868229551</v>
      </c>
      <c r="F65" s="30">
        <v>3.9777612082016841E-5</v>
      </c>
      <c r="G65" s="30">
        <v>1.2544899274733482E-3</v>
      </c>
      <c r="H65" s="30">
        <f t="shared" si="1"/>
        <v>0.2820323804446121</v>
      </c>
      <c r="I65" s="29">
        <f>IF(D65&lt;&gt;0,10000*((E65/[3]K!$F$37)-1),"")</f>
        <v>-25.166515823134006</v>
      </c>
      <c r="J65" s="29">
        <f>IF(D65&lt;&gt;0,10000*((E65/[3]K!$F$37)-1)-10000*(((E65-F65)/[3]K!$F$37)-1),"")</f>
        <v>1.4066379787480727</v>
      </c>
      <c r="K65" s="39">
        <v>12.016683271133456</v>
      </c>
      <c r="L65" s="31">
        <v>1720.4034129797774</v>
      </c>
      <c r="M65" s="38"/>
      <c r="N65" s="33"/>
    </row>
    <row r="66" spans="1:14" x14ac:dyDescent="0.25">
      <c r="A66" s="27"/>
      <c r="B66" s="28" t="s">
        <v>242</v>
      </c>
      <c r="C66" s="29">
        <v>31.101000862917676</v>
      </c>
      <c r="D66" s="29">
        <v>1.5997607833279577</v>
      </c>
      <c r="E66" s="30">
        <v>0.2820151167956928</v>
      </c>
      <c r="F66" s="30">
        <v>4.3799742464948164E-5</v>
      </c>
      <c r="G66" s="30">
        <v>1.9334596989609482E-3</v>
      </c>
      <c r="H66" s="30">
        <f t="shared" si="1"/>
        <v>0.28195201983683105</v>
      </c>
      <c r="I66" s="29">
        <f>IF(D66&lt;&gt;0,10000*((E66/[3]K!$F$37)-1),"")</f>
        <v>-27.225036840964336</v>
      </c>
      <c r="J66" s="29">
        <f>IF(D66&lt;&gt;0,10000*((E66/[3]K!$F$37)-1)-10000*(((E66-F66)/[3]K!$F$37)-1),"")</f>
        <v>1.5488707839850235</v>
      </c>
      <c r="K66" s="39">
        <v>9.1553626240305839</v>
      </c>
      <c r="L66" s="31">
        <v>1720.0341410019198</v>
      </c>
      <c r="M66" s="38"/>
      <c r="N66" s="33"/>
    </row>
    <row r="68" spans="1:14" x14ac:dyDescent="0.25">
      <c r="A68" s="24" t="s">
        <v>168</v>
      </c>
      <c r="B68" s="25"/>
      <c r="C68" s="25"/>
      <c r="D68" s="25"/>
      <c r="E68" s="25"/>
      <c r="F68" s="25"/>
      <c r="G68" s="25"/>
      <c r="H68" s="25"/>
      <c r="I68" s="25"/>
      <c r="J68" s="25"/>
      <c r="K68" s="25"/>
    </row>
    <row r="69" spans="1:14" x14ac:dyDescent="0.25">
      <c r="A69" t="s">
        <v>183</v>
      </c>
    </row>
    <row r="70" spans="1:14" x14ac:dyDescent="0.25">
      <c r="A70" t="s">
        <v>184</v>
      </c>
    </row>
    <row r="71" spans="1:14" x14ac:dyDescent="0.25">
      <c r="B71" t="s">
        <v>185</v>
      </c>
    </row>
    <row r="72" spans="1:14" x14ac:dyDescent="0.25">
      <c r="B72" t="s">
        <v>186</v>
      </c>
    </row>
    <row r="73" spans="1:14" x14ac:dyDescent="0.25">
      <c r="A73" s="26" t="s">
        <v>187</v>
      </c>
    </row>
    <row r="74" spans="1:14" x14ac:dyDescent="0.25">
      <c r="A74" s="26" t="s">
        <v>188</v>
      </c>
    </row>
    <row r="75" spans="1:14" x14ac:dyDescent="0.25">
      <c r="A75" s="26" t="s">
        <v>189</v>
      </c>
    </row>
    <row r="76" spans="1:14" x14ac:dyDescent="0.25">
      <c r="A76" s="26"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Table 1_U-Pb data</vt:lpstr>
      <vt:lpstr>Table 2_Hf 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Edward Holland</dc:creator>
  <cp:lastModifiedBy>Stacy Timmons</cp:lastModifiedBy>
  <dcterms:created xsi:type="dcterms:W3CDTF">2015-02-07T23:09:57Z</dcterms:created>
  <dcterms:modified xsi:type="dcterms:W3CDTF">2015-06-11T13:49:02Z</dcterms:modified>
</cp:coreProperties>
</file>